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K:\Documentos\4_Cursos y presentaciones\1_ Cursos y Presentaciones\9_CURSOS AEIM_2021\3_Durabilidad y protección de la madera\"/>
    </mc:Choice>
  </mc:AlternateContent>
  <xr:revisionPtr revIDLastSave="0" documentId="13_ncr:1_{C9FB4D2B-2DC8-4F58-A602-6839A0AFC019}" xr6:coauthVersionLast="46" xr6:coauthVersionMax="46" xr10:uidLastSave="{00000000-0000-0000-0000-000000000000}"/>
  <bookViews>
    <workbookView xWindow="-120" yWindow="-120" windowWidth="29040" windowHeight="15840" xr2:uid="{00000000-000D-0000-FFFF-FFFF00000000}"/>
  </bookViews>
  <sheets>
    <sheet name="Calculadora" sheetId="1" r:id="rId1"/>
    <sheet name="datos" sheetId="2" state="hidden" r:id="rId2"/>
    <sheet name="Leyenda" sheetId="3" r:id="rId3"/>
    <sheet name="Informe" sheetId="4" r:id="rId4"/>
    <sheet name="Figuras" sheetId="5" r:id="rId5"/>
  </sheets>
  <definedNames>
    <definedName name="OLE_LINK102" localSheetId="2">Leyenda!$D$86</definedName>
    <definedName name="OLE_LINK30" localSheetId="1">datos!#REF!</definedName>
    <definedName name="OLE_LINK33" localSheetId="2">Leyenda!$C$33</definedName>
    <definedName name="OLE_LINK41" localSheetId="1">datos!#REF!</definedName>
    <definedName name="OLE_LINK48" localSheetId="2">Leyenda!$G$86</definedName>
    <definedName name="OLE_LINK52" localSheetId="2">Leyenda!$G$87</definedName>
    <definedName name="OLE_LINK8" localSheetId="2">Leyenda!#REF!</definedName>
    <definedName name="OLE_LINK83" localSheetId="2">Leyenda!#REF!</definedName>
    <definedName name="OLE_LINK96" localSheetId="2">Leyenda!#REF!</definedName>
    <definedName name="OLE_LINK97" localSheetId="2">Leyenda!$A$107</definedName>
  </definedNames>
  <calcPr calcId="181029"/>
</workbook>
</file>

<file path=xl/calcChain.xml><?xml version="1.0" encoding="utf-8"?>
<calcChain xmlns="http://schemas.openxmlformats.org/spreadsheetml/2006/main">
  <c r="X4" i="2" l="1"/>
  <c r="C10" i="4" s="1"/>
  <c r="F46" i="4"/>
  <c r="D49" i="2"/>
  <c r="D30" i="4" s="1"/>
  <c r="D48" i="2"/>
  <c r="F28" i="4" s="1"/>
  <c r="D40" i="2"/>
  <c r="F16" i="4" s="1"/>
  <c r="D44" i="2"/>
  <c r="F22" i="4" s="1"/>
  <c r="D42" i="2"/>
  <c r="F19" i="4" s="1"/>
  <c r="D47" i="2"/>
  <c r="F27" i="4" s="1"/>
  <c r="D46" i="2"/>
  <c r="F25" i="4" s="1"/>
  <c r="D39" i="2"/>
  <c r="C12" i="4" s="1"/>
  <c r="D45" i="2"/>
  <c r="F23" i="4" s="1"/>
  <c r="D43" i="2"/>
  <c r="F21" i="4" s="1"/>
  <c r="D41" i="2"/>
  <c r="F18" i="4" s="1"/>
  <c r="B13" i="1" l="1"/>
  <c r="C30" i="4" s="1"/>
  <c r="B11" i="1"/>
  <c r="C25" i="4" s="1"/>
  <c r="G7" i="2"/>
  <c r="G6" i="2"/>
  <c r="B7" i="1" s="1"/>
  <c r="C14" i="4" s="1"/>
  <c r="D18" i="2"/>
  <c r="L3" i="2"/>
  <c r="L18" i="2"/>
  <c r="L17" i="2"/>
  <c r="L16" i="2"/>
  <c r="L5" i="2"/>
  <c r="L6" i="2"/>
  <c r="L7" i="2"/>
  <c r="L8" i="2"/>
  <c r="L4" i="2"/>
  <c r="D20" i="2"/>
  <c r="D21" i="2"/>
  <c r="D19" i="2"/>
  <c r="B8" i="1"/>
  <c r="C16" i="4" s="1"/>
  <c r="G5" i="2"/>
  <c r="B12" i="1"/>
  <c r="C27" i="4" s="1"/>
  <c r="B9" i="1" l="1"/>
  <c r="C18" i="4" s="1"/>
  <c r="B10" i="1"/>
  <c r="C21" i="4" s="1"/>
  <c r="B14" i="1"/>
  <c r="E19" i="1" s="1"/>
  <c r="B15" i="1" l="1"/>
  <c r="A16" i="1" s="1"/>
  <c r="D34" i="4" s="1"/>
  <c r="D3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JIFG</author>
  </authors>
  <commentList>
    <comment ref="E11" authorId="0" shapeId="0" xr:uid="{00000000-0006-0000-0000-000001000000}">
      <text>
        <r>
          <rPr>
            <b/>
            <sz val="9"/>
            <color indexed="81"/>
            <rFont val="Tahoma"/>
            <family val="2"/>
          </rPr>
          <t>JIFG:</t>
        </r>
        <r>
          <rPr>
            <sz val="9"/>
            <color indexed="81"/>
            <rFont val="Tahoma"/>
            <family val="2"/>
          </rPr>
          <t xml:space="preserve">
Introducir el dato calculado por nosotros mismos</t>
        </r>
      </text>
    </comment>
  </commentList>
</comments>
</file>

<file path=xl/sharedStrings.xml><?xml version="1.0" encoding="utf-8"?>
<sst xmlns="http://schemas.openxmlformats.org/spreadsheetml/2006/main" count="335" uniqueCount="286">
  <si>
    <t>Interior semiseco (CH4)</t>
  </si>
  <si>
    <t>Interior seco (CH1, 2, 3)</t>
  </si>
  <si>
    <t>Interior húmedo (CH5)</t>
  </si>
  <si>
    <t>Capital</t>
  </si>
  <si>
    <t>RDA</t>
  </si>
  <si>
    <r>
      <t>I</t>
    </r>
    <r>
      <rPr>
        <b/>
        <i/>
        <vertAlign val="subscript"/>
        <sz val="8"/>
        <color indexed="8"/>
        <rFont val="Arial Narrow"/>
        <family val="2"/>
      </rPr>
      <t>S0</t>
    </r>
    <r>
      <rPr>
        <b/>
        <i/>
        <sz val="8"/>
        <color indexed="8"/>
        <rFont val="Arial Narrow"/>
        <family val="2"/>
      </rPr>
      <t> </t>
    </r>
  </si>
  <si>
    <t>ALBACETE</t>
  </si>
  <si>
    <t>ALICANTE</t>
  </si>
  <si>
    <t>ALMERÍA</t>
  </si>
  <si>
    <t>ÁVILA</t>
  </si>
  <si>
    <t>BADAJOZ</t>
  </si>
  <si>
    <t>BARCELONA</t>
  </si>
  <si>
    <t>BILBAO</t>
  </si>
  <si>
    <t>BURGOS</t>
  </si>
  <si>
    <t>CÁCERES</t>
  </si>
  <si>
    <t>CÁDIZ</t>
  </si>
  <si>
    <t>CASTELLÓN</t>
  </si>
  <si>
    <t>CIUDAD REAL</t>
  </si>
  <si>
    <t>CÓRDOBA</t>
  </si>
  <si>
    <t>CUENCA</t>
  </si>
  <si>
    <t>GERONA</t>
  </si>
  <si>
    <t>GRANADA</t>
  </si>
  <si>
    <t>GUADALAJARA</t>
  </si>
  <si>
    <t>HUELVA</t>
  </si>
  <si>
    <t>HUESCA</t>
  </si>
  <si>
    <t>JAÉN</t>
  </si>
  <si>
    <t>LA CORUÑA</t>
  </si>
  <si>
    <t>LAS PALMAS</t>
  </si>
  <si>
    <t>LEÓN</t>
  </si>
  <si>
    <t>LÉRIDA</t>
  </si>
  <si>
    <t>LOGROÑO</t>
  </si>
  <si>
    <t>LUGO</t>
  </si>
  <si>
    <t>MADRID</t>
  </si>
  <si>
    <t>MÁLAGA</t>
  </si>
  <si>
    <t>MURCIA</t>
  </si>
  <si>
    <t>ORENSE</t>
  </si>
  <si>
    <t>OVIEDO</t>
  </si>
  <si>
    <t>PALENCIA</t>
  </si>
  <si>
    <t>PALMA  DE M.</t>
  </si>
  <si>
    <t>PAMPLONA</t>
  </si>
  <si>
    <t>PONTEVEDRA</t>
  </si>
  <si>
    <t>S. SEBASTIÁN</t>
  </si>
  <si>
    <t>S.C.TENERIFE</t>
  </si>
  <si>
    <t>SALAMANCA</t>
  </si>
  <si>
    <t>SANTANDER</t>
  </si>
  <si>
    <t>SEGOVIA</t>
  </si>
  <si>
    <t>SEVILLA</t>
  </si>
  <si>
    <t>SORIA</t>
  </si>
  <si>
    <t>TARRAGONA</t>
  </si>
  <si>
    <t>TERUEL</t>
  </si>
  <si>
    <t>TOLEDO</t>
  </si>
  <si>
    <t>VALENCIA</t>
  </si>
  <si>
    <t>VALLADOLID</t>
  </si>
  <si>
    <t>VITORIA</t>
  </si>
  <si>
    <t>ZAMORA</t>
  </si>
  <si>
    <t>ZARAGOZA</t>
  </si>
  <si>
    <r>
      <t xml:space="preserve">Severidad climática </t>
    </r>
    <r>
      <rPr>
        <b/>
        <i/>
        <sz val="11"/>
        <color indexed="8"/>
        <rFont val="Calibri"/>
        <family val="2"/>
      </rPr>
      <t>k</t>
    </r>
    <r>
      <rPr>
        <b/>
        <i/>
        <vertAlign val="subscript"/>
        <sz val="11"/>
        <color indexed="8"/>
        <rFont val="Calibri"/>
        <family val="2"/>
      </rPr>
      <t>s1</t>
    </r>
  </si>
  <si>
    <r>
      <t>Índice de exposición básica (interior/exterior)</t>
    </r>
    <r>
      <rPr>
        <b/>
        <i/>
        <sz val="11"/>
        <color indexed="8"/>
        <rFont val="Calibri"/>
        <family val="2"/>
      </rPr>
      <t xml:space="preserve"> I</t>
    </r>
    <r>
      <rPr>
        <b/>
        <i/>
        <vertAlign val="subscript"/>
        <sz val="11"/>
        <color indexed="8"/>
        <rFont val="Calibri"/>
        <family val="2"/>
      </rPr>
      <t>s0</t>
    </r>
  </si>
  <si>
    <t>Baja</t>
  </si>
  <si>
    <t>Media</t>
  </si>
  <si>
    <t>Elevada</t>
  </si>
  <si>
    <t>Severa</t>
  </si>
  <si>
    <t>Distancia al suelo ks4</t>
  </si>
  <si>
    <t>Grande</t>
  </si>
  <si>
    <t>Pequeño</t>
  </si>
  <si>
    <t>Tipo de elemento</t>
  </si>
  <si>
    <t>Estructuras</t>
  </si>
  <si>
    <t>Carpinterías horizontales</t>
  </si>
  <si>
    <t>Carpinterías verticales</t>
  </si>
  <si>
    <t>Excelente</t>
  </si>
  <si>
    <t>Bueno</t>
  </si>
  <si>
    <t>Medio</t>
  </si>
  <si>
    <t>Bajo</t>
  </si>
  <si>
    <t>Muy bajo</t>
  </si>
  <si>
    <t>Factor</t>
  </si>
  <si>
    <t>Carpintería</t>
  </si>
  <si>
    <t>Horizontal</t>
  </si>
  <si>
    <t>Vertical</t>
  </si>
  <si>
    <t>Madera maciza o con emplames de testa</t>
  </si>
  <si>
    <t>Madera laminada, duos y trios lamina&gt;35 mm</t>
  </si>
  <si>
    <r>
      <t>Madera laminada, duos y trios lamina</t>
    </r>
    <r>
      <rPr>
        <sz val="11"/>
        <color indexed="8"/>
        <rFont val="Arial Narrow"/>
        <family val="2"/>
      </rPr>
      <t>≤</t>
    </r>
    <r>
      <rPr>
        <sz val="11"/>
        <color theme="1"/>
        <rFont val="Calibri"/>
        <family val="2"/>
        <scheme val="minor"/>
      </rPr>
      <t>35 mm</t>
    </r>
  </si>
  <si>
    <t>Madera maciza o con empalmes de testa</t>
  </si>
  <si>
    <t>Madera laminada, duos, trios l&gt;35 mm</t>
  </si>
  <si>
    <t>Madera laminada, duos, trios l&lt;=35 mm</t>
  </si>
  <si>
    <r>
      <t>k</t>
    </r>
    <r>
      <rPr>
        <i/>
        <vertAlign val="subscript"/>
        <sz val="11"/>
        <color indexed="8"/>
        <rFont val="Calibri"/>
        <family val="2"/>
      </rPr>
      <t>s1</t>
    </r>
  </si>
  <si>
    <r>
      <t>k</t>
    </r>
    <r>
      <rPr>
        <i/>
        <vertAlign val="subscript"/>
        <sz val="11"/>
        <color indexed="8"/>
        <rFont val="Calibri"/>
        <family val="2"/>
      </rPr>
      <t>s2</t>
    </r>
    <r>
      <rPr>
        <sz val="11"/>
        <color indexed="8"/>
        <rFont val="Calibri"/>
        <family val="2"/>
      </rPr>
      <t/>
    </r>
  </si>
  <si>
    <r>
      <t>k</t>
    </r>
    <r>
      <rPr>
        <i/>
        <vertAlign val="subscript"/>
        <sz val="11"/>
        <color indexed="8"/>
        <rFont val="Calibri"/>
        <family val="2"/>
      </rPr>
      <t>s3</t>
    </r>
  </si>
  <si>
    <r>
      <t>k</t>
    </r>
    <r>
      <rPr>
        <i/>
        <vertAlign val="subscript"/>
        <sz val="11"/>
        <color indexed="8"/>
        <rFont val="Calibri"/>
        <family val="2"/>
      </rPr>
      <t>s4</t>
    </r>
  </si>
  <si>
    <r>
      <t>k</t>
    </r>
    <r>
      <rPr>
        <i/>
        <vertAlign val="subscript"/>
        <sz val="11"/>
        <color indexed="8"/>
        <rFont val="Calibri"/>
        <family val="2"/>
      </rPr>
      <t>s5</t>
    </r>
  </si>
  <si>
    <r>
      <t>I</t>
    </r>
    <r>
      <rPr>
        <i/>
        <vertAlign val="subscript"/>
        <sz val="11"/>
        <color indexed="8"/>
        <rFont val="Calibri"/>
        <family val="2"/>
      </rPr>
      <t>so</t>
    </r>
  </si>
  <si>
    <r>
      <t>I</t>
    </r>
    <r>
      <rPr>
        <b/>
        <i/>
        <vertAlign val="subscript"/>
        <sz val="11"/>
        <color indexed="8"/>
        <rFont val="Calibri"/>
        <family val="2"/>
      </rPr>
      <t>s</t>
    </r>
  </si>
  <si>
    <r>
      <t>I</t>
    </r>
    <r>
      <rPr>
        <b/>
        <i/>
        <vertAlign val="subscript"/>
        <sz val="11"/>
        <color indexed="8"/>
        <rFont val="Calibri"/>
        <family val="2"/>
      </rPr>
      <t>sk</t>
    </r>
  </si>
  <si>
    <t>Factor de diseño Ks5</t>
  </si>
  <si>
    <t>Aleros y cornisas Ks3</t>
  </si>
  <si>
    <t>Expuesta</t>
  </si>
  <si>
    <t>No expuesta</t>
  </si>
  <si>
    <t>Fachada expuesta</t>
  </si>
  <si>
    <r>
      <t>Distancia al alero (ha)</t>
    </r>
    <r>
      <rPr>
        <sz val="11"/>
        <color indexed="8"/>
        <rFont val="Arial Narrow"/>
        <family val="2"/>
      </rPr>
      <t>≤</t>
    </r>
    <r>
      <rPr>
        <sz val="11"/>
        <color indexed="8"/>
        <rFont val="Calibri"/>
        <family val="2"/>
      </rPr>
      <t>Alero (D)</t>
    </r>
  </si>
  <si>
    <r>
      <t>Distancia al alero (ha)&gt;2,5*</t>
    </r>
    <r>
      <rPr>
        <sz val="11"/>
        <color indexed="8"/>
        <rFont val="Calibri"/>
        <family val="2"/>
      </rPr>
      <t>Alero (D)</t>
    </r>
  </si>
  <si>
    <t>Fachada NO expuesta</t>
  </si>
  <si>
    <r>
      <t>Distancia al alero (ha)</t>
    </r>
    <r>
      <rPr>
        <sz val="11"/>
        <color indexed="8"/>
        <rFont val="Arial Narrow"/>
        <family val="2"/>
      </rPr>
      <t>≤4*</t>
    </r>
    <r>
      <rPr>
        <sz val="11"/>
        <color indexed="8"/>
        <rFont val="Calibri"/>
        <family val="2"/>
      </rPr>
      <t>Alero (D)</t>
    </r>
  </si>
  <si>
    <r>
      <t>Distancia al alero (ha)&gt;6*</t>
    </r>
    <r>
      <rPr>
        <sz val="11"/>
        <color indexed="8"/>
        <rFont val="Calibri"/>
        <family val="2"/>
      </rPr>
      <t>Alero (D)</t>
    </r>
  </si>
  <si>
    <r>
      <t>I</t>
    </r>
    <r>
      <rPr>
        <b/>
        <i/>
        <vertAlign val="subscript"/>
        <sz val="11"/>
        <rFont val="Calibri"/>
        <family val="2"/>
      </rPr>
      <t>s</t>
    </r>
  </si>
  <si>
    <t>Distancia 3</t>
  </si>
  <si>
    <t>Distancia 2</t>
  </si>
  <si>
    <t>Valor Ks3</t>
  </si>
  <si>
    <t>SALTAR DATO</t>
  </si>
  <si>
    <r>
      <t>4*Alero (D)&lt;ha</t>
    </r>
    <r>
      <rPr>
        <sz val="11"/>
        <color indexed="8"/>
        <rFont val="Arial Narrow"/>
        <family val="2"/>
      </rPr>
      <t>≤6*Alero (D)</t>
    </r>
  </si>
  <si>
    <r>
      <t>Alero (D)&lt;ha</t>
    </r>
    <r>
      <rPr>
        <sz val="11"/>
        <color indexed="8"/>
        <rFont val="Arial Narrow"/>
        <family val="2"/>
      </rPr>
      <t>≤2,5*Alero (D)</t>
    </r>
  </si>
  <si>
    <t>Distancia 4</t>
  </si>
  <si>
    <t>REVISAR</t>
  </si>
  <si>
    <t>&gt;4,5</t>
  </si>
  <si>
    <t>Asignación clases de uso</t>
  </si>
  <si>
    <r>
      <t xml:space="preserve">Índice de exposición característica, </t>
    </r>
    <r>
      <rPr>
        <b/>
        <i/>
        <sz val="11"/>
        <color indexed="8"/>
        <rFont val="Calibri"/>
        <family val="2"/>
      </rPr>
      <t>I</t>
    </r>
    <r>
      <rPr>
        <b/>
        <i/>
        <vertAlign val="subscript"/>
        <sz val="11"/>
        <color indexed="8"/>
        <rFont val="Calibri"/>
        <family val="2"/>
      </rPr>
      <t>sk</t>
    </r>
  </si>
  <si>
    <t>Clase Uso</t>
  </si>
  <si>
    <r>
      <t>I</t>
    </r>
    <r>
      <rPr>
        <b/>
        <i/>
        <vertAlign val="subscript"/>
        <sz val="11"/>
        <color indexed="8"/>
        <rFont val="Calibri"/>
        <family val="2"/>
      </rPr>
      <t>sk</t>
    </r>
  </si>
  <si>
    <r>
      <t>1,5&lt;Isk</t>
    </r>
    <r>
      <rPr>
        <b/>
        <sz val="11"/>
        <color indexed="8"/>
        <rFont val="Arial Narrow"/>
        <family val="2"/>
      </rPr>
      <t>≤</t>
    </r>
    <r>
      <rPr>
        <b/>
        <sz val="11"/>
        <color indexed="8"/>
        <rFont val="Calibri"/>
        <family val="2"/>
      </rPr>
      <t>2,5</t>
    </r>
  </si>
  <si>
    <r>
      <t>2,5&lt;Isk</t>
    </r>
    <r>
      <rPr>
        <b/>
        <sz val="11"/>
        <color indexed="8"/>
        <rFont val="Arial Narrow"/>
        <family val="2"/>
      </rPr>
      <t>≤3,5</t>
    </r>
  </si>
  <si>
    <r>
      <t>3,5&lt;Isk</t>
    </r>
    <r>
      <rPr>
        <b/>
        <sz val="11"/>
        <color indexed="8"/>
        <rFont val="Arial Narrow"/>
        <family val="2"/>
      </rPr>
      <t>≤4,5</t>
    </r>
  </si>
  <si>
    <t>Clase Uso 1</t>
  </si>
  <si>
    <t>Clase Uso 2</t>
  </si>
  <si>
    <t>Clase Uso 3.2</t>
  </si>
  <si>
    <t>Clase Uso 3.1</t>
  </si>
  <si>
    <t>Valor propio</t>
  </si>
  <si>
    <t>No aplica</t>
  </si>
  <si>
    <r>
      <t>Isk</t>
    </r>
    <r>
      <rPr>
        <b/>
        <sz val="11"/>
        <color indexed="8"/>
        <rFont val="Arial Narrow"/>
        <family val="2"/>
      </rPr>
      <t>≤</t>
    </r>
    <r>
      <rPr>
        <b/>
        <sz val="11"/>
        <color indexed="8"/>
        <rFont val="Calibri"/>
        <family val="2"/>
      </rPr>
      <t>1,5</t>
    </r>
  </si>
  <si>
    <t>Factor de espesor ks2</t>
  </si>
  <si>
    <r>
      <t xml:space="preserve">Clase Uso 4 ó 5* </t>
    </r>
    <r>
      <rPr>
        <b/>
        <sz val="9"/>
        <color indexed="8"/>
        <rFont val="Arial Narrow"/>
        <family val="2"/>
      </rPr>
      <t>(*) Dependiendo de si el medio es salino o no</t>
    </r>
  </si>
  <si>
    <t>NO POSIBLE</t>
  </si>
  <si>
    <t>Parametros</t>
  </si>
  <si>
    <t>Valor</t>
  </si>
  <si>
    <t>Sobre el uso del índice de exposición básica</t>
  </si>
  <si>
    <t>1. Aplicaciones de interior (tres posibilidades)</t>
  </si>
  <si>
    <t>2. Bajo cubierta (elegir capital de provincia más cercana o emplear Valor propio)</t>
  </si>
  <si>
    <r>
      <t xml:space="preserve">Las cinco clases higrométricas de la norma  UNE-EN-ISO 13788, que permiten clasificar los espacios interiores de los edificios en función de su carga higrométrica interior, se pueden agrupar en </t>
    </r>
    <r>
      <rPr>
        <b/>
        <sz val="10"/>
        <color indexed="8"/>
        <rFont val="Arial Narrow"/>
        <family val="2"/>
      </rPr>
      <t>tres condiciones de higrometría interior</t>
    </r>
    <r>
      <rPr>
        <sz val="10"/>
        <color indexed="8"/>
        <rFont val="Arial Narrow"/>
        <family val="2"/>
      </rPr>
      <t xml:space="preserve">:
1. </t>
    </r>
    <r>
      <rPr>
        <b/>
        <sz val="10"/>
        <color indexed="8"/>
        <rFont val="Arial Narrow"/>
        <family val="2"/>
      </rPr>
      <t>Condiciones de interior seco</t>
    </r>
    <r>
      <rPr>
        <sz val="10"/>
        <color indexed="8"/>
        <rFont val="Arial Narrow"/>
        <family val="2"/>
      </rPr>
      <t xml:space="preserve"> (Clases higrométricas 1, 2 y 3). En este grupo se integrarán los siguientes espacios:
a) </t>
    </r>
    <r>
      <rPr>
        <i/>
        <sz val="10"/>
        <color indexed="8"/>
        <rFont val="Arial Narrow"/>
        <family val="2"/>
      </rPr>
      <t>Espacios desocupados y almacenes de bienes secos</t>
    </r>
    <r>
      <rPr>
        <sz val="10"/>
        <color indexed="8"/>
        <rFont val="Arial Narrow"/>
        <family val="2"/>
      </rPr>
      <t xml:space="preserve"> (Clase higrométrica 1)
b) </t>
    </r>
    <r>
      <rPr>
        <i/>
        <sz val="10"/>
        <color indexed="8"/>
        <rFont val="Arial Narrow"/>
        <family val="2"/>
      </rPr>
      <t>Espacios habitables destinados a oficinas y comercios con una ventilación y ocupación normales</t>
    </r>
    <r>
      <rPr>
        <sz val="10"/>
        <color indexed="8"/>
        <rFont val="Arial Narrow"/>
        <family val="2"/>
      </rPr>
      <t xml:space="preserve"> (Clase higrométrica 2)
c) </t>
    </r>
    <r>
      <rPr>
        <i/>
        <sz val="10"/>
        <color indexed="8"/>
        <rFont val="Arial Narrow"/>
        <family val="2"/>
      </rPr>
      <t>Espacios residenciales con carga higrométrica interna baja</t>
    </r>
    <r>
      <rPr>
        <sz val="10"/>
        <color indexed="8"/>
        <rFont val="Arial Narrow"/>
        <family val="2"/>
      </rPr>
      <t xml:space="preserve"> (Clase higrométrica 3): espacios en los que se disipa poca humedad. Son los espacios destinados principalmente a residir en ellos, con carácter eventual o permanente. En esta categoría se incluyen todos los espacios de edificios de viviendas y aquellas zonas o espacios de edificios asimilables a éstos en uso y dimensión, dotados de sistemas estables de calefacción, tales como habitaciones de hotel, habitaciones de hospitales y salas de estar, así como sus zonas de circulación vinculadas.
2. </t>
    </r>
    <r>
      <rPr>
        <b/>
        <sz val="10"/>
        <color indexed="8"/>
        <rFont val="Arial Narrow"/>
        <family val="2"/>
      </rPr>
      <t>Condiciones de interior semiseco</t>
    </r>
    <r>
      <rPr>
        <sz val="10"/>
        <color indexed="8"/>
        <rFont val="Arial Narrow"/>
        <family val="2"/>
      </rPr>
      <t xml:space="preserve"> (Clase higrométrica 4). En este grupo se integrarán los siguientes espacios:
a) </t>
    </r>
    <r>
      <rPr>
        <i/>
        <sz val="10"/>
        <color indexed="8"/>
        <rFont val="Arial Narrow"/>
        <family val="2"/>
      </rPr>
      <t>Espacios habitables y no habitables con carga higrométrica interna alta</t>
    </r>
    <r>
      <rPr>
        <sz val="10"/>
        <color indexed="8"/>
        <rFont val="Arial Narrow"/>
        <family val="2"/>
      </rPr>
      <t xml:space="preserve">: Son aquellos espacios en los que se genera gran cantidad de humedad por causa de su ocupación, uso o equipos existentes. En esta categoría se incluyen:
    • Los espacios de viviendas con alta ocupación, pabellones deportivos y piscinas dotados con sistemas continuos de extracción (que cumplen con el Reglamento de Instalaciones Térmicas de los Edificios-RITE), cocinas (con sistemas de extracción), cantinas, edificios calefactados con estufas no dotadas de sistemas de evacuación de gases. 
    • Los recintos no habitables como los garajes, los trasteros, las cámaras técnicas y los desvanes no acondicionados, y sus zonas comunes. </t>
    </r>
    <r>
      <rPr>
        <u/>
        <sz val="10"/>
        <color indexed="8"/>
        <rFont val="Arial Narrow"/>
        <family val="2"/>
      </rPr>
      <t>Si el nivel de ventilación del recinto es elevado la condición de uso se podrá considerar como "Bajo cubierta"</t>
    </r>
    <r>
      <rPr>
        <sz val="10"/>
        <color indexed="8"/>
        <rFont val="Arial Narrow"/>
        <family val="2"/>
      </rPr>
      <t xml:space="preserve">
    • Todos los materiales de cubierta y/o fachada que estando ubicados al exterior del aislamiento térmico estén protegidos del clima exterior por una barrera impermeabilizante.
3. </t>
    </r>
    <r>
      <rPr>
        <b/>
        <sz val="10"/>
        <color indexed="8"/>
        <rFont val="Arial Narrow"/>
        <family val="2"/>
      </rPr>
      <t>Condiciones de interior húmedo</t>
    </r>
    <r>
      <rPr>
        <sz val="10"/>
        <color indexed="8"/>
        <rFont val="Arial Narrow"/>
        <family val="2"/>
      </rPr>
      <t xml:space="preserve"> (Clase higrométrica 5). En este grupo se integrarán los siguientes espacios:
a) </t>
    </r>
    <r>
      <rPr>
        <i/>
        <sz val="10"/>
        <color indexed="8"/>
        <rFont val="Arial Narrow"/>
        <family val="2"/>
      </rPr>
      <t>Espacios habitables y no habitables con carga higrométrica interna muy alta</t>
    </r>
    <r>
      <rPr>
        <sz val="10"/>
        <color indexed="8"/>
        <rFont val="Arial Narrow"/>
        <family val="2"/>
      </rPr>
      <t xml:space="preserve">: Son aquellos espacios no incluidos en la definición de espacios agrupados en las condiciones 1 y 2 anteriores. En esta categoría se incluyen:
    • Todos los espacios con características especiales, tales como recintos deportivos dotados de piscinas carentes de sistemas continuos de extracción (en los que, por tanto, no se puede asegurar el cumplimiento del Reglamento de Instalaciones Térmicas en los Edificios) o las lavanderías. 
    • Los recintos no habitables en los que sea previsible la presencia de condensaciones durante largos periodos de tiempo (ej. garajes, trasteros, las cámaras técnicas y desvanes no acondicionados e insuficientemente ventilados). 
</t>
    </r>
  </si>
  <si>
    <t>3. Exterior (cuatro posibilidades)</t>
  </si>
  <si>
    <t>I. Scheffer</t>
  </si>
  <si>
    <t>Exterior</t>
  </si>
  <si>
    <t>Índice exposición</t>
  </si>
  <si>
    <t>Bajo cubierta</t>
  </si>
  <si>
    <t>Asignación paramétrica de Clases de Uso de la norma UNE-EN 335</t>
  </si>
  <si>
    <t>Valor calculado del índice Scheffer</t>
  </si>
  <si>
    <r>
      <t>IS</t>
    </r>
    <r>
      <rPr>
        <b/>
        <sz val="10"/>
        <color indexed="8"/>
        <rFont val="Arial Narrow"/>
        <family val="2"/>
      </rPr>
      <t>≤35</t>
    </r>
  </si>
  <si>
    <t>Seca</t>
  </si>
  <si>
    <r>
      <t>35&lt; IS</t>
    </r>
    <r>
      <rPr>
        <b/>
        <sz val="10"/>
        <color indexed="8"/>
        <rFont val="Arial Narrow"/>
        <family val="2"/>
      </rPr>
      <t>≤70</t>
    </r>
  </si>
  <si>
    <t>Húmeda</t>
  </si>
  <si>
    <r>
      <t>70&lt; IS</t>
    </r>
    <r>
      <rPr>
        <b/>
        <sz val="10"/>
        <color indexed="8"/>
        <rFont val="Arial Narrow"/>
        <family val="2"/>
      </rPr>
      <t>≤100</t>
    </r>
  </si>
  <si>
    <t>Muy húmeda</t>
  </si>
  <si>
    <t>IS&gt;100</t>
  </si>
  <si>
    <t>Extremadamente húmeda</t>
  </si>
  <si>
    <r>
      <t xml:space="preserve">Índice de exposición básica </t>
    </r>
    <r>
      <rPr>
        <b/>
        <i/>
        <sz val="10"/>
        <color indexed="8"/>
        <rFont val="Arial Narrow"/>
        <family val="2"/>
      </rPr>
      <t>I</t>
    </r>
    <r>
      <rPr>
        <b/>
        <i/>
        <vertAlign val="subscript"/>
        <sz val="10"/>
        <color indexed="8"/>
        <rFont val="Arial Narrow"/>
        <family val="2"/>
      </rPr>
      <t>S0</t>
    </r>
  </si>
  <si>
    <t>Calificación de la estación</t>
  </si>
  <si>
    <t>Comentarios</t>
  </si>
  <si>
    <t>Deben darse condensaciones</t>
  </si>
  <si>
    <t>Cornisa cantábrica (Azul)</t>
  </si>
  <si>
    <t>Zona verde</t>
  </si>
  <si>
    <t>Zona amarilla</t>
  </si>
  <si>
    <r>
      <t xml:space="preserve">Factor de severidad climática </t>
    </r>
    <r>
      <rPr>
        <b/>
        <i/>
        <sz val="11"/>
        <color indexed="8"/>
        <rFont val="Calibri"/>
        <family val="2"/>
      </rPr>
      <t>k</t>
    </r>
    <r>
      <rPr>
        <b/>
        <i/>
        <vertAlign val="subscript"/>
        <sz val="11"/>
        <color indexed="8"/>
        <rFont val="Calibri"/>
        <family val="2"/>
      </rPr>
      <t>s1</t>
    </r>
  </si>
  <si>
    <t xml:space="preserve">Severidad climática </t>
  </si>
  <si>
    <t>Descripción</t>
  </si>
  <si>
    <r>
      <t xml:space="preserve">Este factor </t>
    </r>
    <r>
      <rPr>
        <b/>
        <sz val="10"/>
        <color indexed="8"/>
        <rFont val="Arial Narrow"/>
        <family val="2"/>
      </rPr>
      <t xml:space="preserve">sólo se aplicara para la evaluación de los elementos de madera ubicados al exterior de los edificios </t>
    </r>
    <r>
      <rPr>
        <sz val="10"/>
        <color indexed="8"/>
        <rFont val="Arial Narrow"/>
        <family val="2"/>
      </rPr>
      <t>y sometidos a la acción directa del clima y del agua de la lluvia. Para ello se seleccionará de la lista la condición que mejor expresa la exposición de la edificación, valorada de acuerdo con los siguientes criterios:</t>
    </r>
  </si>
  <si>
    <r>
      <t xml:space="preserve">Las condiciones mesoclimáticas tienen un </t>
    </r>
    <r>
      <rPr>
        <b/>
        <sz val="10"/>
        <color indexed="8"/>
        <rFont val="Arial Narrow"/>
        <family val="2"/>
      </rPr>
      <t>impacto moderado</t>
    </r>
    <r>
      <rPr>
        <sz val="10"/>
        <color indexed="8"/>
        <rFont val="Arial Narrow"/>
        <family val="2"/>
      </rPr>
      <t xml:space="preserve"> sobre el comportamiento de los elementos de madera, ya que </t>
    </r>
    <r>
      <rPr>
        <b/>
        <u/>
        <sz val="10"/>
        <color indexed="8"/>
        <rFont val="Arial Narrow"/>
        <family val="2"/>
      </rPr>
      <t>se da</t>
    </r>
    <r>
      <rPr>
        <u/>
        <sz val="10"/>
        <color indexed="8"/>
        <rFont val="Arial Narrow"/>
        <family val="2"/>
      </rPr>
      <t xml:space="preserve"> </t>
    </r>
    <r>
      <rPr>
        <b/>
        <u/>
        <sz val="10"/>
        <color indexed="8"/>
        <rFont val="Arial Narrow"/>
        <family val="2"/>
      </rPr>
      <t>al menos una de las dos siguientes situaciones</t>
    </r>
    <r>
      <rPr>
        <sz val="10"/>
        <color indexed="8"/>
        <rFont val="Arial Narrow"/>
        <family val="2"/>
      </rPr>
      <t xml:space="preserve">:
• Existe marcada exposición a vientos dominantes de lluvia por estar la edificación aislada fuera de entorno urbano o carecer de protección por presencia de accidentes del terreno, y/o
• Existe una distancia media (3 a 5 km) a grandes fuentes de humedad (grandes ríos, lagos o mar)
</t>
    </r>
  </si>
  <si>
    <r>
      <t xml:space="preserve">Las condiciones mesoclimáticas tienen un </t>
    </r>
    <r>
      <rPr>
        <b/>
        <sz val="10"/>
        <color indexed="8"/>
        <rFont val="Arial Narrow"/>
        <family val="2"/>
      </rPr>
      <t>impacto elevado</t>
    </r>
    <r>
      <rPr>
        <sz val="10"/>
        <color indexed="8"/>
        <rFont val="Arial Narrow"/>
        <family val="2"/>
      </rPr>
      <t xml:space="preserve"> sobre el comportamiento de los elementos de madera, ya que </t>
    </r>
    <r>
      <rPr>
        <b/>
        <u/>
        <sz val="10"/>
        <color indexed="8"/>
        <rFont val="Arial Narrow"/>
        <family val="2"/>
      </rPr>
      <t>se dan al menos dos de las cuatro siguientes situaciones</t>
    </r>
    <r>
      <rPr>
        <sz val="10"/>
        <color indexed="8"/>
        <rFont val="Arial Narrow"/>
        <family val="2"/>
      </rPr>
      <t xml:space="preserve">:
• Existe exposición a vientos dominantes de lluvia por estar la edificación aislada fuera del entorno urbano y sin protección por accidentes del terreno, y/o
• La edificación se encuentra situada en el fondo de valles angostos con limitación en el número de horas de soleamiento, y/o
• Existe proximidad (1 a 3 km) a grandes fuentes de humedad (grandes ríos, lagos o mar), y/o
• Existe en la localidad presencia de nieblas persistentes durante 30 a 60 días/año.
</t>
    </r>
  </si>
  <si>
    <r>
      <t xml:space="preserve">Las condiciones mesoclimáticas tienen </t>
    </r>
    <r>
      <rPr>
        <b/>
        <sz val="10"/>
        <color indexed="8"/>
        <rFont val="Arial Narrow"/>
        <family val="2"/>
      </rPr>
      <t>impacto severo</t>
    </r>
    <r>
      <rPr>
        <sz val="10"/>
        <color indexed="8"/>
        <rFont val="Arial Narrow"/>
        <family val="2"/>
      </rPr>
      <t xml:space="preserve"> sobre el comportamiento de los elementos de madera, ya que </t>
    </r>
    <r>
      <rPr>
        <b/>
        <u/>
        <sz val="10"/>
        <color indexed="8"/>
        <rFont val="Arial Narrow"/>
        <family val="2"/>
      </rPr>
      <t>se dan al menos tres de las cinco siguientes situaciones</t>
    </r>
    <r>
      <rPr>
        <sz val="10"/>
        <color indexed="8"/>
        <rFont val="Arial Narrow"/>
        <family val="2"/>
      </rPr>
      <t xml:space="preserve">:
• Existe exposición a vientos dominantes de lluvia por estar la edificación aislada fuera del entorno urbano y sin protección por accidentes del terreno, y/o
• La edificación se encuentra situada en el fondo de valles angostos, por el que discurre una corriente de agua y en el que existe una limitación en el número de horas de soleamiento, y/o
• Existen en la proximidad accidentes topográficos y/o de situaciones que generan un microclima especialmente húmedo, y/o
• Existe cercanía a grandes fuentes de humedad (mar), distancia inferior a 1 km, y/o
• Existe en la localidad presencia de nieblas persistentes durante más de 60 días/año
</t>
    </r>
  </si>
  <si>
    <r>
      <t>Las condiciones mesoclimáticas tienen</t>
    </r>
    <r>
      <rPr>
        <b/>
        <sz val="10"/>
        <color indexed="8"/>
        <rFont val="Arial Narrow"/>
        <family val="2"/>
      </rPr>
      <t xml:space="preserve"> poco impact</t>
    </r>
    <r>
      <rPr>
        <sz val="10"/>
        <color indexed="8"/>
        <rFont val="Arial Narrow"/>
        <family val="2"/>
      </rPr>
      <t xml:space="preserve">o sobre el comportamiento de los elementos de madera, ya que </t>
    </r>
    <r>
      <rPr>
        <b/>
        <u/>
        <sz val="10"/>
        <color indexed="8"/>
        <rFont val="Arial Narrow"/>
        <family val="2"/>
      </rPr>
      <t>todas las variables de entorno son protectoras</t>
    </r>
    <r>
      <rPr>
        <sz val="10"/>
        <color indexed="8"/>
        <rFont val="Arial Narrow"/>
        <family val="2"/>
      </rPr>
      <t xml:space="preserve">:
 • Existe protección frente a vientos dominantes de lluvia por presencia de accidentes geográficos, edificaciones colindantes
 • Existe larga distancia (&gt;5 km) a grandes fuentes de humedad (grandes ríos, lagos o mar)
</t>
    </r>
  </si>
  <si>
    <r>
      <t xml:space="preserve">Factor de espesor del elemento </t>
    </r>
    <r>
      <rPr>
        <b/>
        <i/>
        <sz val="11"/>
        <color indexed="8"/>
        <rFont val="Calibri"/>
        <family val="2"/>
      </rPr>
      <t>k</t>
    </r>
    <r>
      <rPr>
        <b/>
        <i/>
        <vertAlign val="subscript"/>
        <sz val="11"/>
        <color indexed="8"/>
        <rFont val="Calibri"/>
        <family val="2"/>
      </rPr>
      <t>s2</t>
    </r>
  </si>
  <si>
    <t>Madera laminada y Madera Maciza encolada (dúos, tríos), con espesor de lámina &gt;35 mm</t>
  </si>
  <si>
    <t>Madera laminada con espesor de lámina ≤ 35 mm</t>
  </si>
  <si>
    <r>
      <t>Elemento</t>
    </r>
    <r>
      <rPr>
        <b/>
        <sz val="10"/>
        <color indexed="25"/>
        <rFont val="Arial Narrow"/>
        <family val="2"/>
      </rPr>
      <t xml:space="preserve"> </t>
    </r>
  </si>
  <si>
    <t>e≤28</t>
  </si>
  <si>
    <t>e&gt;75</t>
  </si>
  <si>
    <t>e&gt;150</t>
  </si>
  <si>
    <t>e&gt;210</t>
  </si>
  <si>
    <t>28&lt;e≤75</t>
  </si>
  <si>
    <t>70&lt;e≤150</t>
  </si>
  <si>
    <t>28&lt;e≤210</t>
  </si>
  <si>
    <t>Clasificación en función del espesor del elemento (mm)</t>
  </si>
  <si>
    <r>
      <t xml:space="preserve">Factor por presencia de aleros y cornisas </t>
    </r>
    <r>
      <rPr>
        <b/>
        <i/>
        <sz val="11"/>
        <color indexed="8"/>
        <rFont val="Calibri"/>
        <family val="2"/>
      </rPr>
      <t>k</t>
    </r>
    <r>
      <rPr>
        <b/>
        <i/>
        <vertAlign val="subscript"/>
        <sz val="11"/>
        <color indexed="8"/>
        <rFont val="Calibri"/>
        <family val="2"/>
      </rPr>
      <t>s3</t>
    </r>
  </si>
  <si>
    <r>
      <t xml:space="preserve">Factor por distancia al suelo </t>
    </r>
    <r>
      <rPr>
        <b/>
        <i/>
        <sz val="11"/>
        <color indexed="8"/>
        <rFont val="Calibri"/>
        <family val="2"/>
      </rPr>
      <t>k</t>
    </r>
    <r>
      <rPr>
        <b/>
        <i/>
        <vertAlign val="subscript"/>
        <sz val="11"/>
        <color indexed="8"/>
        <rFont val="Calibri"/>
        <family val="2"/>
      </rPr>
      <t>s4</t>
    </r>
  </si>
  <si>
    <r>
      <t xml:space="preserve">Factor por diseño constructivo </t>
    </r>
    <r>
      <rPr>
        <b/>
        <i/>
        <sz val="11"/>
        <color indexed="8"/>
        <rFont val="Calibri"/>
        <family val="2"/>
      </rPr>
      <t>k</t>
    </r>
    <r>
      <rPr>
        <b/>
        <i/>
        <vertAlign val="subscript"/>
        <sz val="11"/>
        <color indexed="8"/>
        <rFont val="Calibri"/>
        <family val="2"/>
      </rPr>
      <t>s5</t>
    </r>
  </si>
  <si>
    <t>Nivel de protección</t>
  </si>
  <si>
    <t>Descripción general</t>
  </si>
  <si>
    <t xml:space="preserve">Diseño que evita acumulaciones de agua y permite el rápido secado por las caras expuestas </t>
  </si>
  <si>
    <t>Diseño que presenta una probabilidad limitada de acumulación de agua (horas) con buena ventilación</t>
  </si>
  <si>
    <t>Diseño con probabilidad media (semanas) de acumulación de agua y limitada capacidad de secado</t>
  </si>
  <si>
    <t>Diseño con elevado riesgo de acumulación de agua (meses) y capacidad muy limitada de ventilación</t>
  </si>
  <si>
    <t>Elementos estructurales</t>
  </si>
  <si>
    <t xml:space="preserve">Elementos de carpintería dispuestos horizontalmente
Suelos, terrazas, bancos, escaleras**
</t>
  </si>
  <si>
    <t>Entablado con disposición vertical, contracara totalmente ventilada. Testas y esquinas selladas y/o protegidas</t>
  </si>
  <si>
    <t>Entablado con disposición vertical, contracara con cámara parcialmente ventilada. Testas ventiladas. No hay zonas de acumulación de agua.</t>
  </si>
  <si>
    <t>Entablado con disposición horizontal, contracara con cámara parcialmente ventilada. Testas ventiladas. No hay zonas de acumulación de agua</t>
  </si>
  <si>
    <t>Entablado con disposición que permite acumulación de agua (ej. inclinado) y/o contracara con cámara no ventilada. Se admiten testas no ventiladas pero con sellado superficial</t>
  </si>
  <si>
    <t>Entablado compuesto con elementos de madera de espesor superior a 28 mm y/o contracara sin cámara de aire. Se admiten testas sin ventilación ni sellado</t>
  </si>
  <si>
    <t xml:space="preserve">Elementos de carpintería dispuestos verticalmente
Fachadas
</t>
  </si>
  <si>
    <r>
      <t xml:space="preserve">Factor por riesgos especiales </t>
    </r>
    <r>
      <rPr>
        <b/>
        <i/>
        <sz val="11"/>
        <color indexed="8"/>
        <rFont val="Calibri"/>
        <family val="2"/>
      </rPr>
      <t>k</t>
    </r>
    <r>
      <rPr>
        <b/>
        <i/>
        <vertAlign val="subscript"/>
        <sz val="11"/>
        <color indexed="8"/>
        <rFont val="Calibri"/>
        <family val="2"/>
      </rPr>
      <t>s6</t>
    </r>
  </si>
  <si>
    <t>Elementos estructurales de gruesa escuadría que se entregan en o están en contacto directo con obras de mampostería que permanecen húmedas varios meses al año (Ejemplo vigas de forjado empotradas en muros húmedos, ménsulas, frisos, etc.), cualquiera que sea la clasificación higrométrica del local.</t>
  </si>
  <si>
    <t>Riesgos especiales ks6</t>
  </si>
  <si>
    <t>Nivel de riesgo</t>
  </si>
  <si>
    <t>Reducido</t>
  </si>
  <si>
    <t>Elevado</t>
  </si>
  <si>
    <t xml:space="preserve">Elementos estructurales de gruesa escuadría ubicados al interior de locales con clasificación higrométrica 5, que presentan uniones de testa o a “cara tocante*” con posibilidad de embalsamiento de agua (Ej. tirante, tornapuntas).
Elementos de reducida escuadría ubicados al interior de locales de cualquier clase higrométrica que se encuentran con obras de mampostería que permanecen, total o parcialmente, húmedas varios meses al año (Ej. Precercos, elementos de suelos, perfiles de puertas y ventanas, etc.)
</t>
  </si>
  <si>
    <t>Muy elevado</t>
  </si>
  <si>
    <t>Extremo</t>
  </si>
  <si>
    <r>
      <t>k</t>
    </r>
    <r>
      <rPr>
        <i/>
        <vertAlign val="subscript"/>
        <sz val="11"/>
        <color indexed="8"/>
        <rFont val="Calibri"/>
        <family val="2"/>
      </rPr>
      <t>s6</t>
    </r>
    <r>
      <rPr>
        <sz val="11"/>
        <color indexed="8"/>
        <rFont val="Calibri"/>
        <family val="2"/>
      </rPr>
      <t/>
    </r>
  </si>
  <si>
    <r>
      <rPr>
        <sz val="11"/>
        <rFont val="Calibri"/>
        <family val="2"/>
      </rPr>
      <t>≥</t>
    </r>
    <r>
      <rPr>
        <sz val="11"/>
        <rFont val="Calibri"/>
        <family val="2"/>
      </rPr>
      <t xml:space="preserve"> 300 mm</t>
    </r>
  </si>
  <si>
    <t>100-300 mm</t>
  </si>
  <si>
    <t>≤ 100 mm</t>
  </si>
  <si>
    <r>
      <t xml:space="preserve">Si usando la presente calculadora o las descripciones aportadas en la leyenda experimentaran algún problema, tuvieran alguna duda u obtuvieran resultados incompatibles, rogamos que nos lo hagan saber en el correo siguiente: </t>
    </r>
    <r>
      <rPr>
        <b/>
        <u/>
        <sz val="11"/>
        <color theme="0"/>
        <rFont val="Arial Narrow"/>
        <family val="2"/>
      </rPr>
      <t>golfin@inia.es</t>
    </r>
    <r>
      <rPr>
        <b/>
        <sz val="11"/>
        <color theme="0"/>
        <rFont val="Arial Narrow"/>
        <family val="2"/>
      </rPr>
      <t>. Les agradeceríamos que nos hicieran llegar toda la información necesaria para el análisis del problema por Uds. evidenciado.</t>
    </r>
  </si>
  <si>
    <t>Detalle de la obra:</t>
  </si>
  <si>
    <t>Elemento en evaluación:</t>
  </si>
  <si>
    <t>Provincia:</t>
  </si>
  <si>
    <t>Condición de exposición:</t>
  </si>
  <si>
    <t>índice de exposición básica:</t>
  </si>
  <si>
    <r>
      <t>Factor severidad climática (</t>
    </r>
    <r>
      <rPr>
        <b/>
        <i/>
        <sz val="11"/>
        <color theme="1"/>
        <rFont val="Calibri"/>
        <family val="2"/>
        <scheme val="minor"/>
      </rPr>
      <t>k</t>
    </r>
    <r>
      <rPr>
        <b/>
        <i/>
        <vertAlign val="subscript"/>
        <sz val="11"/>
        <color theme="1"/>
        <rFont val="Calibri"/>
        <family val="2"/>
        <scheme val="minor"/>
      </rPr>
      <t>s1</t>
    </r>
    <r>
      <rPr>
        <b/>
        <sz val="11"/>
        <color theme="1"/>
        <rFont val="Calibri"/>
        <family val="2"/>
        <scheme val="minor"/>
      </rPr>
      <t>):</t>
    </r>
  </si>
  <si>
    <t>Exposición:</t>
  </si>
  <si>
    <r>
      <t>Factor de espesor (</t>
    </r>
    <r>
      <rPr>
        <b/>
        <i/>
        <sz val="11"/>
        <color theme="1"/>
        <rFont val="Calibri"/>
        <family val="2"/>
        <scheme val="minor"/>
      </rPr>
      <t>k</t>
    </r>
    <r>
      <rPr>
        <b/>
        <i/>
        <vertAlign val="subscript"/>
        <sz val="11"/>
        <color theme="1"/>
        <rFont val="Calibri"/>
        <family val="2"/>
        <scheme val="minor"/>
      </rPr>
      <t>s2</t>
    </r>
    <r>
      <rPr>
        <b/>
        <sz val="11"/>
        <color theme="1"/>
        <rFont val="Calibri"/>
        <family val="2"/>
        <scheme val="minor"/>
      </rPr>
      <t>):</t>
    </r>
  </si>
  <si>
    <t>Exposición</t>
  </si>
  <si>
    <t>Tipo elemento</t>
  </si>
  <si>
    <t>Espesor</t>
  </si>
  <si>
    <t>Tipo elemento:</t>
  </si>
  <si>
    <t>Espesor:</t>
  </si>
  <si>
    <r>
      <t>Factor aleros y cornisas (</t>
    </r>
    <r>
      <rPr>
        <b/>
        <i/>
        <sz val="11"/>
        <color theme="1"/>
        <rFont val="Calibri"/>
        <family val="2"/>
        <scheme val="minor"/>
      </rPr>
      <t>k</t>
    </r>
    <r>
      <rPr>
        <b/>
        <i/>
        <vertAlign val="subscript"/>
        <sz val="11"/>
        <color theme="1"/>
        <rFont val="Calibri"/>
        <family val="2"/>
        <scheme val="minor"/>
      </rPr>
      <t>s3</t>
    </r>
    <r>
      <rPr>
        <b/>
        <sz val="11"/>
        <color theme="1"/>
        <rFont val="Calibri"/>
        <family val="2"/>
        <scheme val="minor"/>
      </rPr>
      <t>):</t>
    </r>
  </si>
  <si>
    <t>Exposición (aleros)</t>
  </si>
  <si>
    <t>Tipo exposición:</t>
  </si>
  <si>
    <t>Condición (No expuesta):</t>
  </si>
  <si>
    <t>Condición (Expuesta):</t>
  </si>
  <si>
    <t>Condición exposición:</t>
  </si>
  <si>
    <t>Valor propio (casilla azul)</t>
  </si>
  <si>
    <t>Bajo cubierta (Localidad)==&gt;</t>
  </si>
  <si>
    <t>Exterior (Localidad)==&gt;</t>
  </si>
  <si>
    <r>
      <t>Factor distancia a suelo (</t>
    </r>
    <r>
      <rPr>
        <b/>
        <i/>
        <sz val="11"/>
        <color theme="1"/>
        <rFont val="Calibri"/>
        <family val="2"/>
        <scheme val="minor"/>
      </rPr>
      <t>k</t>
    </r>
    <r>
      <rPr>
        <b/>
        <i/>
        <vertAlign val="subscript"/>
        <sz val="11"/>
        <color theme="1"/>
        <rFont val="Calibri"/>
        <family val="2"/>
        <scheme val="minor"/>
      </rPr>
      <t>s4</t>
    </r>
    <r>
      <rPr>
        <b/>
        <sz val="11"/>
        <color theme="1"/>
        <rFont val="Calibri"/>
        <family val="2"/>
        <scheme val="minor"/>
      </rPr>
      <t>)</t>
    </r>
  </si>
  <si>
    <t>Distancia a suelo</t>
  </si>
  <si>
    <t>Condición de diseño:</t>
  </si>
  <si>
    <t>Diseño</t>
  </si>
  <si>
    <t>Condición diseño</t>
  </si>
  <si>
    <r>
      <rPr>
        <b/>
        <sz val="11"/>
        <color theme="1"/>
        <rFont val="Calibri"/>
        <family val="2"/>
        <scheme val="minor"/>
      </rPr>
      <t>Factor de diseño (</t>
    </r>
    <r>
      <rPr>
        <b/>
        <i/>
        <sz val="11"/>
        <color theme="1"/>
        <rFont val="Calibri"/>
        <family val="2"/>
        <scheme val="minor"/>
      </rPr>
      <t>k</t>
    </r>
    <r>
      <rPr>
        <b/>
        <i/>
        <vertAlign val="subscript"/>
        <sz val="11"/>
        <color theme="1"/>
        <rFont val="Calibri"/>
        <family val="2"/>
        <scheme val="minor"/>
      </rPr>
      <t>s5</t>
    </r>
    <r>
      <rPr>
        <b/>
        <sz val="11"/>
        <color theme="1"/>
        <rFont val="Calibri"/>
        <family val="2"/>
        <scheme val="minor"/>
      </rPr>
      <t>):</t>
    </r>
  </si>
  <si>
    <t>Tipo de elemento:</t>
  </si>
  <si>
    <r>
      <t>Factor por riesgos especiales (</t>
    </r>
    <r>
      <rPr>
        <b/>
        <i/>
        <sz val="11"/>
        <color theme="1"/>
        <rFont val="Calibri"/>
        <family val="2"/>
        <scheme val="minor"/>
      </rPr>
      <t>k</t>
    </r>
    <r>
      <rPr>
        <b/>
        <i/>
        <vertAlign val="subscript"/>
        <sz val="11"/>
        <color theme="1"/>
        <rFont val="Calibri"/>
        <family val="2"/>
        <scheme val="minor"/>
      </rPr>
      <t>s6</t>
    </r>
    <r>
      <rPr>
        <b/>
        <sz val="11"/>
        <color theme="1"/>
        <rFont val="Calibri"/>
        <family val="2"/>
        <scheme val="minor"/>
      </rPr>
      <t>):</t>
    </r>
  </si>
  <si>
    <t>Riesgos especiales</t>
  </si>
  <si>
    <t>Reducidos</t>
  </si>
  <si>
    <t>Medios</t>
  </si>
  <si>
    <t>Elevados</t>
  </si>
  <si>
    <t>Muy elevados</t>
  </si>
  <si>
    <t>Extremos</t>
  </si>
  <si>
    <r>
      <t>Índice total de exposición característica (</t>
    </r>
    <r>
      <rPr>
        <b/>
        <i/>
        <sz val="11"/>
        <color theme="1"/>
        <rFont val="Calibri"/>
        <family val="2"/>
        <scheme val="minor"/>
      </rPr>
      <t>I</t>
    </r>
    <r>
      <rPr>
        <b/>
        <i/>
        <vertAlign val="subscript"/>
        <sz val="11"/>
        <color theme="1"/>
        <rFont val="Calibri"/>
        <family val="2"/>
        <scheme val="minor"/>
      </rPr>
      <t>sk</t>
    </r>
    <r>
      <rPr>
        <b/>
        <sz val="11"/>
        <color theme="1"/>
        <rFont val="Calibri"/>
        <family val="2"/>
        <scheme val="minor"/>
      </rPr>
      <t>):</t>
    </r>
  </si>
  <si>
    <t>Clase de uso asignada:</t>
  </si>
  <si>
    <r>
      <t>I</t>
    </r>
    <r>
      <rPr>
        <b/>
        <i/>
        <vertAlign val="subscript"/>
        <sz val="11"/>
        <color theme="0"/>
        <rFont val="Calibri"/>
        <family val="2"/>
      </rPr>
      <t>sk</t>
    </r>
  </si>
  <si>
    <t>Asignación clases de uso según valor del</t>
  </si>
  <si>
    <t>Clase Uso asignada</t>
  </si>
  <si>
    <t>Fdo.</t>
  </si>
  <si>
    <t>Numero</t>
  </si>
  <si>
    <t>Valor provincia</t>
  </si>
  <si>
    <t xml:space="preserve">El empleo de esta condición  queda circunscrito a aquellas situaciones en las que los elementos de madera se encuentren ubicados al interior de edificios carentes envolvente exterior o que disponiendo de ella estén sometidos a la acción de la temperatura y humedad relativa exteriores (Ej. Locales acristalados y no acondicionados, buhardillas y locales no acondicionados pero altamente ventilados). 
El empleo de estos índices de exposición sólo será posible en situaciones en las que se pueda excluir totalmente la presencia de agua líquida, bien sea por acción de la lluvia o bien por condensaciones superficiales.
</t>
  </si>
  <si>
    <t xml:space="preserve">En esta condición se incluyen todas aquellas situaciones no incluidas en los apartados anteriores y en especial aquellas en las que hace acto de presencia el agua líquida, sea ésta procedente de eventos de lluvia como de eventos de condensación de tipo permanente o semipermanente.
La asignación del índice de exposición básica se efectúa en función del valor del índice de Scheffer, calculado a partir de los datos meteorológicos (número de días con pluviosidad superior a 0,2 mm y temperatura media en cada mes del año) publicados por la AEMET para el periodo 1971-2000. Allí donde ha sido posible determinar el número medio de días por mes con presencia de eventos de condensación ha sido considerado.
La expresión de cálculo empleada ha sido la siguiente:
Donde:
D: Número medio de días/mes con precipitación superior o igual a 0,2 mm
C: Número medio de días/mes en los que se observa condensación superficial
T: temperatura media mensual
Si para la localidad considerada no resultase de aplicación el valor del índice Scheffer calculado para la capital de la provincia, se procederá a su cálculo empleando la expresión anterior y considerando los datos climáticos de la estación meteorológica más cercana. Este valor será introducido manualmente en la casilla azul (designado como Valor propio).
Seleccionadas las variables de entrada la calculadora ofrecerá el valor del índice de exposición básica de acuerdo con el criterio de la siguiente tabla de asignación.
</t>
  </si>
  <si>
    <t>No posible</t>
  </si>
  <si>
    <r>
      <t xml:space="preserve">Este factor será tenido en cuenta en el </t>
    </r>
    <r>
      <rPr>
        <b/>
        <sz val="10"/>
        <color indexed="8"/>
        <rFont val="Arial Narrow"/>
        <family val="2"/>
      </rPr>
      <t>análisis de los elementos ubicados al exterior sin protección ante el agua de lluvia</t>
    </r>
    <r>
      <rPr>
        <sz val="10"/>
        <color indexed="8"/>
        <rFont val="Arial Narrow"/>
        <family val="2"/>
      </rPr>
      <t xml:space="preserve">. 
En la ventana se incluye como primera elección la posibilidad de seleccionar si se aplica, o no, este factor. Si no se desea aplicar esta condición se deberá elegir “No aplica”.
Si se desea aplicar esta variable de diseño, la valoración del efecto protector que supone la separación del suelo y, por tanto, la evitación del humedecimiento tanto por salpicado como por capilaridad, se efectuará seleccionando en la ventana una de las tres posibilidades tomando para ello en consideración la separación del borde inferior del elemento de madera a analizar (por ejemplo, un pilar, un muro, una puerta, un revestimiento de fachada) respecto del suelo (hs).
La simple inspección de las marcas de lluvia presentes en los muros, pilares, puertas, etc, de las edificaciones de una zona geográfica concreta permite valorar adecuadamente el valor de la distancia de mayor seguridad al suelo a adoptar en dicha zona. De acuerdo con las recomendaciones a nivel europeo, la distancia mínima ha sido establecida de forma muy conservadora en 300 mm, aunque esta distancia mínima queda establecida en el DB-SE-M del Código Técnico en 200 mm.
La primera de las condiciones (300 mm) representa aquella distancia a la que el elemento de madera se encuentra fuera de la acción del agua de lluvia (salpicado) o de la capilaridad.
En edificación en ningún caso se dejarán elementos de madera en contacto directo con el suelo o con un soporte desfavorable (por ejemplo, muro y/o solera húmedos) sin adoptar medidas de protección por diseño (instalación de barreras de capilaridad) y por tratamiento químico.
</t>
    </r>
  </si>
  <si>
    <r>
      <t xml:space="preserve">Este factor será  tenido en cuenta en el </t>
    </r>
    <r>
      <rPr>
        <b/>
        <sz val="10"/>
        <color indexed="8"/>
        <rFont val="Arial Narrow"/>
        <family val="2"/>
      </rPr>
      <t>análisis de los elementos ubicados al exterior sin protección ante el agua de lluvia</t>
    </r>
    <r>
      <rPr>
        <sz val="10"/>
        <color indexed="8"/>
        <rFont val="Arial Narrow"/>
        <family val="2"/>
      </rPr>
      <t xml:space="preserve">. 
El efecto, protector o agravante, del diseño se tiene en cuenta evaluando la capacidad que este tiene para retener o dejar fluir y secar rápidamente el agua de lluvia por parte de los elementos de madera que lo integran.
En la ventana superior se incluye como primera elección la posibilidad de seleccionar si se aplica o no este factor. Si no se desease aplicar esta condición se deberá elegir “No aplica” en ambas ventanas (si no se hiciera así aparecería en la ventana vertical de la izquierda el mensaje “Revisar”.
Si se desea aplicar esta variable de diseño, la valoración del efecto se efectuaría en dos pasos. En primer lugar, en la ventana superior se elegiría entre tres condiciones posibles: “Estructuras” (que corresponde a elementos estructurales tipo viga o pilar), “Carpinterías horizontales” (que corresponde a suelos, terrazas, huellas de bancos y escaleras, etc.) o “Carpinterías verticales” (que corresponde fundamentalmente a fachadas).
El segundo paso de la valoración se efectuaría tomando en consideración el nivel de protección, el cual tiene en cuenta si el diseño elegido permite, o no, hacer fluir fácilmente el agua y su capacidad de secado. Los criterios adoptados han sido los que se detallan seguidamente pero el prescriptor los podrá valorar oportunamente a la luz de su propia experiencia, pero teniendo siempre en cuenta que lo que ha de ser evaluado es el tiempo durante el cual el elemento puede permanecer húmedo (lo que a su vez depende de la facilidad de retención de agua y del secado).
</t>
    </r>
  </si>
  <si>
    <t>Diseño con detalles que maximizan la protección frente al agua, evitan acumulaciones de agua y permiten el rápido secado (ventilación en cuatro caras)</t>
  </si>
  <si>
    <t xml:space="preserve">Elementos verticales o con una inclinación respecto de la horizontal superior a 45º así como elementos horizontales provistos de albardillas. Los elementos se encuentran aislados y no tienen ni uniones ni restricciones para la evacuación del agua. Elementos de forjado que vuelan al exterior con sus testas al abrigo o protegidas por diseño que impide el almacenamiento de agua. </t>
  </si>
  <si>
    <t>Elementos verticales o con un ángulo superior a 45º, ventilados a cuatro caras. No hay uniones ni restricciones para la evacuación del agua. Testas al abrigo o protegidas (A en figura 4)</t>
  </si>
  <si>
    <t xml:space="preserve">(*) En las uniones a "cara tocante" la cara de un elemento puede estar en contacto directo con la cara de otro elemento (Figs. 3.3b y c) o con su testa (Fig. 3.3a)
(**) El diseño habitualmente encontrado en entarimados de exterior puede ser considerado como “bajo” en términos de nivel de protección por retención de agua, lo que lleva, en determinadas localizaciones, a que puedan ser asignados  a una clase de uso 4. Se puede, sin embargo, mejorar esta asignación mediante el empleo de diseños que faciliten la evacuación de agua, pudiendo llegar a asignaciones de nivel de protección “Medio” y en casos muy especiales al nivel “Bueno”. En este grupo se encuentran comprendidos los elementos horizontales de bancos y escaleras al exterior.
Nota: Con el objeto de conseguir una mejor comprensión de los detalles, en la tabla se indican una serie de figuras – ejemplos que se corresponden con las soluciones constructivas más habituales, pudiendo existir otras soluciones distintas a las aquí incluidas.
</t>
  </si>
  <si>
    <r>
      <t xml:space="preserve">Este factor tiene en cuenta ciertos riesgos inherentes a las </t>
    </r>
    <r>
      <rPr>
        <b/>
        <sz val="10"/>
        <color indexed="8"/>
        <rFont val="Arial Narrow"/>
        <family val="2"/>
      </rPr>
      <t>obras de rehabilitación, así como para los elementos de madera que se ubiquen en espacios interiores de las clases higrométricas 4 y 5</t>
    </r>
    <r>
      <rPr>
        <sz val="10"/>
        <color indexed="8"/>
        <rFont val="Arial Narrow"/>
        <family val="2"/>
      </rPr>
      <t xml:space="preserve">, según UNE-EN ISO 13788.
Como norma general, en edificación habrá de evitarse el contacto directo de la madera con el suelo o cualquier tipo de soporte con posibilidad de transmisión de humedades (por ejemplo, muro de fachada, muro próximo a conducciones de agua, soleras). Esta norma será de aplicación tanto a los elementos estructurales (vigas y pilares) como a las carpinterías (puertas y ventanas) y sus componentes (por ejemplo, precercos). En estos casos habrá de considerarse el empleo de barreras que eviten la capilaridad.
La valoración de estas situaciones especiales, se obtendrá empleando los criterios de la tabla adjunta, en la que se toman en consideración la naturaleza y estado de los soportes.
En rehabilitación habrá de valorarse adecuadamente la posible presencia de condensaciones (por ejemplo, en forjados que lindan con cámaras sanitarias o en espacios bajo cubierta no acondicionados e insuficientemente ventilados), de humedades de capilaridad en muros o de aportes de húmedad procedentes de los muros medianeros existentes.
Si se desease aplicar esta variable de diseño, la valoración del efecto se efectuaría seleccionando en la ventana superior el nivel de riesgo existente, valorado de acuerdo con los siguientes criterios generales:
</t>
    </r>
  </si>
  <si>
    <t>Elementos estructurales o de carpintería (tarimas, ventanas, puertas, etc.) ubicados al interior de locales con clasificación higrométrica 4 que se encuentran o entregan con obras de mampostería secas (Ejemplo vigas, pilares, etc.)</t>
  </si>
  <si>
    <t xml:space="preserve">Elementos estructurales de gruesa escuadría o de carpintería (tarimas, ventanas, puertas, etc.) ubicados al interior de locales con clasificación higrométrica 4, que presentan uniones no ventiladas sin posibilidad de embalsamiento de agua (uniones no ventiladas a cara tocante o de testa).
Elementos estructurales de gruesa escuadría ubicados al interior de locales con clasificación higrométrica 5, que presentan uniones dotadas de separadores (uniones ventiladas).
</t>
  </si>
  <si>
    <t xml:space="preserve">Elementos estructurales de gruesa escuadría o de carpintería (tarimas, ventanas, puertas, etc.) ubicados al interior de locales con clasificación higrométrica 4 que se entregan en muros de fachadas no expuestas a vientos dominantes de lluvia pero que tienen características compositivas (ej. adobe, ladrillo de tejar, etc.)  que no permiten garantizar su impermeabilidad durante todo el año. 
También los elementos estructurales de gruesa escuadría o de carpintería (tarimas, ventanas, puertas, etc.)  ubicados al interior de locales con clasificación higrométrica 4 que presentan uniones de testa o a “cara tocante*” con posibilidad de embalsamiento de agua (Ej. tirante, tornapuntas). 
</t>
  </si>
  <si>
    <t>Tablas de tarima con aristas redondeadas, diseñadas para mantener una separación transversal (5-8 mm) y longitudinal (3-6 mm), con testas no soportadas (B en la figura 4). Ventilación asegurada en sus cuatro caras. Pendiente mínima del piso del 4%. La unión entre las tablas de piso y los elementos horizontales de la estructura de apoyo (C en figura 4) emplea separadores que permiten el fácil y rápido drenado del agua de lluvia. Análogamente la unión de la estructura horizontal con los elementos estructurales verticales se efectúa haciendo uso de separadores que facilitan evacuación de agua (D en figura 4).</t>
  </si>
  <si>
    <t xml:space="preserve">Tablas de tarima con aristas redondeadas con disposición similar a “Medio” y pendiente inferior a 4%. 
Elementos horizontales y verticales que se encuentran mediante junta que no permite  drenado. 
Rastreles colocados directamente sobre solera </t>
  </si>
  <si>
    <t xml:space="preserve">Tablas de tarima con aristas redondeadas, diseñadas para mantener una separación transversal (5-8 mm) y longitudinal (3-6 mm). Uniones por testa sobre rastrel. Ventilación en tres caras. Pendiente mínima del piso y solera del 4%. También se incluyen los elementos horizontales (vigas) que se encuentran con elementos verticales mediante junta sin separadores pero que permite  drenado.
Rastreles que se unen a solera con separadores.
</t>
  </si>
  <si>
    <t>Tablas de piso sin separación transversal (&lt; 3 mm) ni de testa.
Piezas con uniones que pueden embalsar agua
En este grupo se incluirán las tablas de gran anchura dispuestas de forma horizontal (por ejemplo en bancos y huellas de escaleras al exterior)</t>
  </si>
  <si>
    <r>
      <t xml:space="preserve">Este factor será exclusivamente tenido en cuenta en el </t>
    </r>
    <r>
      <rPr>
        <b/>
        <sz val="10"/>
        <color indexed="8"/>
        <rFont val="Arial Narrow"/>
        <family val="2"/>
      </rPr>
      <t>análisis de los elementos ubicados al exterior sin protección ante el agua de lluvia</t>
    </r>
    <r>
      <rPr>
        <sz val="10"/>
        <color indexed="8"/>
        <rFont val="Arial Narrow"/>
        <family val="2"/>
      </rPr>
      <t xml:space="preserve">. Aunque puede alicarse a todos los elementos, recomendamos su aplicación exclusivamente a los elementos dispuestos horizontalmente. Sólo se aplicará a la evaluación de productos fabricados con madera maciza, excluyéndose su aplicación a los tableros, cualquiera que sea su naturaleza (LVL, contrachapados, madera maciza, partículas, fibras), ya que se supone que se ha elegido la clase técnica de tablero adecuada para la aplicación final por lo que la incidencia de los efectos de la exposición es menor.
Si no fuera aplicable (elementos no expuestos) se deberá seleccionar en ambas ventanas  la condición de “No aplica”. Si alguna de las dos ventanas fuese incorrectamente seleccionada aparecerá el mensaje de error “Revisar” en la ventana izquierda.
Para aplicarlo se deberá seleccionar en la ventana superior el tipo de elemento bajo evaluación (tres posibilidades) y en la ventana inferior su espesor (tres posibilidades), de acuerdo con el siguiente criterio:
</t>
    </r>
  </si>
  <si>
    <t xml:space="preserve">Este factor solo se considerará en el análisis de los elementos ubicados al exterior sin protección ante el agua de lluvia. Para que su presencia pueda ser tomada en consideración en términos de protección de los elementos de madera al exterior, deben darse las condiciones de diseño establecidas tanto en el DB-HS como en el DB-SE-M del Código Técnico de la Edificación.
La valoración del efecto protector de estos elementos constructivos se efectuará considerando como variables de entrada la distancia medida en vertical (ha) desde la parte inferior del elemento de madera a analizar (por ejemplo, una ventana, un revestimiento exterior de fachada, etc.) respecto al borde inferior del alero o cornisa, el vuelo del alero/cornisa (D) así como el grado de exposición a los vientos dominantes de lluvia (ver figura 2 en pestaña de Figuras).
La valoración de una fachada al completo deberá ser efectuada (salvo que pueda ser descompuesta en tramos) de forma conservadora, considerando la exposición más desfavorable.
En la ventana superior se elegirá si se aplica o no este factor. Si no se desease aplicar esta condición se deberá seleccionar “No aplica”. 
Para aplicar este factor se deberá seleccionar la condición de “Expuesta” o la de “No expuesta”. Tras efectuar esta selección en la ventana superior, habrá que seleccionar seguidamente en la ventana correspondiente a la condición de exposición una de las tres condiciones posibles en función de la distancia existente entre el borde inferior del elemento y el del alero (ha) y su comparación respecto el valor del vuelo del alero (D).
</t>
  </si>
  <si>
    <t>Típicamente elemento vertical u horizontal, de cualquier escuadría, con una reducida posibilidad de desarrollar  fendas o alabeos en cara superior y/o que está protegido por pieza de sacrificio en cara superior y que forma parte de una estructura en la que las uniones expuestas entre elementos verticales y horizontales  emplean separadores que permiten su drenaje y ventilación (Fig 3.3d).</t>
  </si>
  <si>
    <t>Típicamente elemento vertical u horizontal, de cualquier escuadría, que no presenta fendas ni alabeos en cara superior y/o que está protegido por pieza de sacrificio en cara superior y que forma parte de una estructura en la que el diseño de las uniones expuestas entre elementos verticales y horizontales  no emplea separadores pero permite drenaje (Fig 3.3c).</t>
  </si>
  <si>
    <t>Típicamente elemento vertical u horizontal, de cualquier escuadría, que sea susceptible de presentar fendas o alabeos en cara superior y que carezca de cualquier tipo de protección de barrera en su cara superior y que forma parte de una estructura en la que el diseño de las uniones expuestas entre elementos verticales y horizontales  no fomenta el drenaje (Fig 3.3b). También los elementos de entramado pesado que se  apoyan directamente en muros  expuestos al exterior en fachadas no sometidas a vientos dominantes de lluvia y que tienen diseños o características compositivas (ej. adobe, ladrillo de tejar, etc.)  que no permiten garantizar su impermeabilidad.</t>
  </si>
  <si>
    <t>Elemento (tirante, tornapuntas) que presenta uniones de testa a “cara tocante*” con posibilidad de embalsamiento de agua (Fig 3.3a). También los elementos de entramado pesado que apoyan directamente en muros  expuestos al exterior en fachadas sometidas a vientos dominantes de lluvia y que tienen diseños o características compositivas (ej. adobe, ladrillo de tejar, etc.)  que no permiten garantizar su impermeabilidad.</t>
  </si>
  <si>
    <r>
      <t>Figura 3.5 Tipos de solucioners de fachadas (</t>
    </r>
    <r>
      <rPr>
        <b/>
        <i/>
        <sz val="11"/>
        <color theme="1"/>
        <rFont val="Calibri"/>
        <family val="2"/>
        <scheme val="minor"/>
      </rPr>
      <t>ks5</t>
    </r>
    <r>
      <rPr>
        <b/>
        <sz val="11"/>
        <color theme="1"/>
        <rFont val="Calibri"/>
        <family val="2"/>
        <scheme val="minor"/>
      </rPr>
      <t>)</t>
    </r>
  </si>
  <si>
    <r>
      <t>Figura  3.3 Uniones entre elementos estructurales (</t>
    </r>
    <r>
      <rPr>
        <b/>
        <i/>
        <sz val="11"/>
        <color theme="1"/>
        <rFont val="Calibri"/>
        <family val="2"/>
        <scheme val="minor"/>
      </rPr>
      <t>ks5</t>
    </r>
    <r>
      <rPr>
        <b/>
        <sz val="11"/>
        <color theme="1"/>
        <rFont val="Calibri"/>
        <family val="2"/>
        <scheme val="minor"/>
      </rPr>
      <t>)</t>
    </r>
  </si>
  <si>
    <r>
      <t>Figura 3.4 Diseño de uniones en Elementos de carpintería dispuestos horizontalmente Suelos, terrazas, bancos, escaleras (</t>
    </r>
    <r>
      <rPr>
        <b/>
        <i/>
        <sz val="11"/>
        <color theme="1"/>
        <rFont val="Calibri"/>
        <family val="2"/>
        <scheme val="minor"/>
      </rPr>
      <t>ks5</t>
    </r>
    <r>
      <rPr>
        <b/>
        <sz val="11"/>
        <color theme="1"/>
        <rFont val="Calibri"/>
        <family val="2"/>
        <scheme val="minor"/>
      </rPr>
      <t>)</t>
    </r>
  </si>
  <si>
    <r>
      <t>Figura 2. Protección por alero (</t>
    </r>
    <r>
      <rPr>
        <b/>
        <i/>
        <sz val="11"/>
        <color theme="1"/>
        <rFont val="Calibri"/>
        <family val="2"/>
        <scheme val="minor"/>
      </rPr>
      <t>ks3</t>
    </r>
    <r>
      <rPr>
        <b/>
        <sz val="11"/>
        <color theme="1"/>
        <rFont val="Calibri"/>
        <family val="2"/>
        <scheme val="minor"/>
      </rPr>
      <t>)</t>
    </r>
  </si>
  <si>
    <t>Estructura totalmente protegida con muros laterales</t>
  </si>
  <si>
    <r>
      <t xml:space="preserve">Proyecto </t>
    </r>
    <r>
      <rPr>
        <b/>
        <i/>
        <sz val="14"/>
        <color theme="1"/>
        <rFont val="Calibri"/>
        <family val="2"/>
        <scheme val="minor"/>
      </rPr>
      <t>Madexter</t>
    </r>
  </si>
  <si>
    <t>Fernández-Golfín, J.I.; Conde, M.; Conde, M. (2017)</t>
  </si>
  <si>
    <t>LOGO</t>
  </si>
  <si>
    <t>firma</t>
  </si>
  <si>
    <t>Nombre y apellidos del técnico</t>
  </si>
  <si>
    <t>Describir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</si>
</sst>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x14ac:knownFonts="1">
    <font>
      <sz val="11"/>
      <color theme="1"/>
      <name val="Calibri"/>
      <family val="2"/>
      <scheme val="minor"/>
    </font>
    <font>
      <sz val="11"/>
      <color indexed="8"/>
      <name val="Calibri"/>
      <family val="2"/>
    </font>
    <font>
      <sz val="11"/>
      <color indexed="8"/>
      <name val="Symbol"/>
      <family val="1"/>
      <charset val="2"/>
    </font>
    <font>
      <b/>
      <i/>
      <sz val="11"/>
      <color indexed="8"/>
      <name val="Calibri"/>
      <family val="2"/>
    </font>
    <font>
      <b/>
      <i/>
      <vertAlign val="subscript"/>
      <sz val="11"/>
      <color indexed="8"/>
      <name val="Calibri"/>
      <family val="2"/>
    </font>
    <font>
      <b/>
      <i/>
      <sz val="8"/>
      <color indexed="8"/>
      <name val="Arial Narrow"/>
      <family val="2"/>
    </font>
    <font>
      <b/>
      <i/>
      <vertAlign val="subscript"/>
      <sz val="8"/>
      <color indexed="8"/>
      <name val="Arial Narrow"/>
      <family val="2"/>
    </font>
    <font>
      <sz val="9"/>
      <color indexed="81"/>
      <name val="Tahoma"/>
      <family val="2"/>
    </font>
    <font>
      <b/>
      <sz val="9"/>
      <color indexed="81"/>
      <name val="Tahoma"/>
      <family val="2"/>
    </font>
    <font>
      <b/>
      <sz val="11"/>
      <color indexed="8"/>
      <name val="Calibri"/>
      <family val="2"/>
    </font>
    <font>
      <sz val="11"/>
      <color indexed="8"/>
      <name val="Arial Narrow"/>
      <family val="2"/>
    </font>
    <font>
      <i/>
      <vertAlign val="subscript"/>
      <sz val="11"/>
      <color indexed="8"/>
      <name val="Calibri"/>
      <family val="2"/>
    </font>
    <font>
      <b/>
      <i/>
      <vertAlign val="subscript"/>
      <sz val="11"/>
      <name val="Calibri"/>
      <family val="2"/>
    </font>
    <font>
      <b/>
      <sz val="11"/>
      <color indexed="8"/>
      <name val="Arial Narrow"/>
      <family val="2"/>
    </font>
    <font>
      <b/>
      <sz val="9"/>
      <color indexed="8"/>
      <name val="Arial Narrow"/>
      <family val="2"/>
    </font>
    <font>
      <sz val="11"/>
      <name val="Calibri"/>
      <family val="2"/>
    </font>
    <font>
      <sz val="10"/>
      <color indexed="8"/>
      <name val="Arial Narrow"/>
      <family val="2"/>
    </font>
    <font>
      <b/>
      <sz val="10"/>
      <color indexed="8"/>
      <name val="Arial Narrow"/>
      <family val="2"/>
    </font>
    <font>
      <i/>
      <sz val="10"/>
      <color indexed="8"/>
      <name val="Arial Narrow"/>
      <family val="2"/>
    </font>
    <font>
      <u/>
      <sz val="10"/>
      <color indexed="8"/>
      <name val="Arial Narrow"/>
      <family val="2"/>
    </font>
    <font>
      <b/>
      <i/>
      <sz val="10"/>
      <color indexed="8"/>
      <name val="Arial Narrow"/>
      <family val="2"/>
    </font>
    <font>
      <b/>
      <i/>
      <vertAlign val="subscript"/>
      <sz val="10"/>
      <color indexed="8"/>
      <name val="Arial Narrow"/>
      <family val="2"/>
    </font>
    <font>
      <b/>
      <u/>
      <sz val="10"/>
      <color indexed="8"/>
      <name val="Arial Narrow"/>
      <family val="2"/>
    </font>
    <font>
      <b/>
      <sz val="10"/>
      <color indexed="25"/>
      <name val="Arial Narrow"/>
      <family val="2"/>
    </font>
    <font>
      <b/>
      <sz val="11"/>
      <color theme="1"/>
      <name val="Calibri"/>
      <family val="2"/>
      <scheme val="minor"/>
    </font>
    <font>
      <b/>
      <sz val="7"/>
      <color rgb="FF000000"/>
      <name val="Arial Narrow"/>
      <family val="2"/>
    </font>
    <font>
      <b/>
      <i/>
      <sz val="8"/>
      <color rgb="FF000000"/>
      <name val="Arial Narrow"/>
      <family val="2"/>
    </font>
    <font>
      <sz val="11"/>
      <color rgb="FF000000"/>
      <name val="Calibri"/>
      <family val="2"/>
      <scheme val="minor"/>
    </font>
    <font>
      <sz val="11"/>
      <name val="Calibri"/>
      <family val="2"/>
      <scheme val="minor"/>
    </font>
    <font>
      <b/>
      <sz val="11"/>
      <color theme="1"/>
      <name val="Calibri"/>
      <family val="2"/>
    </font>
    <font>
      <b/>
      <i/>
      <sz val="11"/>
      <color theme="1"/>
      <name val="Calibri"/>
      <family val="2"/>
      <scheme val="minor"/>
    </font>
    <font>
      <b/>
      <sz val="11"/>
      <name val="Calibri"/>
      <family val="2"/>
      <scheme val="minor"/>
    </font>
    <font>
      <sz val="10"/>
      <color theme="1"/>
      <name val="Arial Narrow"/>
      <family val="2"/>
    </font>
    <font>
      <b/>
      <sz val="11"/>
      <color rgb="FFFF0000"/>
      <name val="Calibri"/>
      <family val="2"/>
      <scheme val="minor"/>
    </font>
    <font>
      <sz val="9"/>
      <color theme="1"/>
      <name val="Arial Narrow"/>
      <family val="2"/>
    </font>
    <font>
      <sz val="10"/>
      <color rgb="FF000000"/>
      <name val="Arial Narrow"/>
      <family val="2"/>
    </font>
    <font>
      <b/>
      <sz val="10"/>
      <color theme="1"/>
      <name val="Arial Narrow"/>
      <family val="2"/>
    </font>
    <font>
      <b/>
      <sz val="14"/>
      <color theme="1"/>
      <name val="Calibri"/>
      <family val="2"/>
      <scheme val="minor"/>
    </font>
    <font>
      <b/>
      <sz val="11"/>
      <color theme="0" tint="-4.9989318521683403E-2"/>
      <name val="Calibri"/>
      <family val="2"/>
      <scheme val="minor"/>
    </font>
    <font>
      <i/>
      <sz val="11"/>
      <color theme="1"/>
      <name val="Calibri"/>
      <family val="2"/>
      <scheme val="minor"/>
    </font>
    <font>
      <i/>
      <sz val="9"/>
      <color theme="1"/>
      <name val="Calibri"/>
      <family val="2"/>
      <scheme val="minor"/>
    </font>
    <font>
      <b/>
      <i/>
      <sz val="11"/>
      <name val="Calibri"/>
      <family val="2"/>
      <scheme val="minor"/>
    </font>
    <font>
      <b/>
      <sz val="20"/>
      <color rgb="FF002060"/>
      <name val="Calibri"/>
      <family val="2"/>
      <scheme val="minor"/>
    </font>
    <font>
      <b/>
      <sz val="12"/>
      <color rgb="FFFF0000"/>
      <name val="Calibri"/>
      <family val="2"/>
      <scheme val="minor"/>
    </font>
    <font>
      <b/>
      <sz val="10"/>
      <color rgb="FF000000"/>
      <name val="Arial Narrow"/>
      <family val="2"/>
    </font>
    <font>
      <b/>
      <i/>
      <sz val="10"/>
      <color rgb="FF000000"/>
      <name val="Arial Narrow"/>
      <family val="2"/>
    </font>
    <font>
      <b/>
      <sz val="10"/>
      <color theme="1"/>
      <name val="Calibri"/>
      <family val="2"/>
      <scheme val="minor"/>
    </font>
    <font>
      <b/>
      <sz val="11"/>
      <color theme="0"/>
      <name val="Arial Narrow"/>
      <family val="2"/>
    </font>
    <font>
      <b/>
      <u/>
      <sz val="11"/>
      <color theme="0"/>
      <name val="Arial Narrow"/>
      <family val="2"/>
    </font>
    <font>
      <b/>
      <sz val="11"/>
      <color theme="0"/>
      <name val="Calibri"/>
      <family val="2"/>
      <scheme val="minor"/>
    </font>
    <font>
      <b/>
      <i/>
      <vertAlign val="subscript"/>
      <sz val="11"/>
      <color theme="1"/>
      <name val="Calibri"/>
      <family val="2"/>
      <scheme val="minor"/>
    </font>
    <font>
      <b/>
      <sz val="11"/>
      <color theme="1"/>
      <name val="Arial Narrow"/>
      <family val="2"/>
    </font>
    <font>
      <sz val="11"/>
      <color theme="1"/>
      <name val="Arial Narrow"/>
      <family val="2"/>
    </font>
    <font>
      <b/>
      <i/>
      <sz val="11"/>
      <color theme="0"/>
      <name val="Calibri"/>
      <family val="2"/>
      <scheme val="minor"/>
    </font>
    <font>
      <b/>
      <i/>
      <vertAlign val="subscript"/>
      <sz val="11"/>
      <color theme="0"/>
      <name val="Calibri"/>
      <family val="2"/>
    </font>
    <font>
      <b/>
      <sz val="9"/>
      <color theme="1"/>
      <name val="Arial Narrow"/>
      <family val="2"/>
    </font>
    <font>
      <b/>
      <i/>
      <sz val="14"/>
      <color theme="1"/>
      <name val="Calibri"/>
      <family val="2"/>
      <scheme val="minor"/>
    </font>
  </fonts>
  <fills count="2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4"/>
        <bgColor indexed="64"/>
      </patternFill>
    </fill>
    <fill>
      <patternFill patternType="solid">
        <fgColor rgb="FFFFD65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rgb="FFC1FDB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9CFEBA"/>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C3114"/>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86">
    <xf numFmtId="0" fontId="0" fillId="0" borderId="0" xfId="0"/>
    <xf numFmtId="0" fontId="24" fillId="2" borderId="0" xfId="0" applyFont="1" applyFill="1"/>
    <xf numFmtId="0" fontId="0" fillId="2" borderId="0" xfId="0" applyFill="1"/>
    <xf numFmtId="0" fontId="0" fillId="0" borderId="0" xfId="0" applyFill="1"/>
    <xf numFmtId="0" fontId="0" fillId="2" borderId="0" xfId="0" applyFill="1" applyBorder="1" applyAlignment="1">
      <alignment horizontal="right"/>
    </xf>
    <xf numFmtId="0" fontId="0" fillId="2" borderId="0" xfId="0" applyFill="1" applyBorder="1"/>
    <xf numFmtId="165" fontId="0" fillId="0" borderId="0" xfId="0" applyNumberFormat="1"/>
    <xf numFmtId="165" fontId="24" fillId="2" borderId="0" xfId="0" applyNumberFormat="1" applyFont="1" applyFill="1" applyAlignment="1">
      <alignment horizontal="center"/>
    </xf>
    <xf numFmtId="0" fontId="25" fillId="2" borderId="1" xfId="0" applyFont="1" applyFill="1" applyBorder="1" applyAlignment="1">
      <alignment vertical="center"/>
    </xf>
    <xf numFmtId="0" fontId="26" fillId="2" borderId="0" xfId="0" applyFont="1" applyFill="1" applyBorder="1" applyAlignment="1">
      <alignment horizontal="center" vertical="center" wrapText="1"/>
    </xf>
    <xf numFmtId="165" fontId="27" fillId="2" borderId="1" xfId="0" applyNumberFormat="1" applyFont="1" applyFill="1" applyBorder="1" applyAlignment="1">
      <alignment horizontal="center" vertical="center"/>
    </xf>
    <xf numFmtId="165" fontId="0" fillId="2" borderId="2" xfId="0" applyNumberFormat="1" applyFill="1" applyBorder="1"/>
    <xf numFmtId="165" fontId="0" fillId="2" borderId="3" xfId="0" applyNumberFormat="1" applyFill="1" applyBorder="1" applyAlignment="1">
      <alignment horizontal="right"/>
    </xf>
    <xf numFmtId="165" fontId="0" fillId="2" borderId="4" xfId="0" applyNumberFormat="1" applyFill="1" applyBorder="1" applyAlignment="1">
      <alignment horizontal="right"/>
    </xf>
    <xf numFmtId="165" fontId="0" fillId="2" borderId="0" xfId="0" applyNumberFormat="1" applyFill="1" applyBorder="1" applyAlignment="1">
      <alignment horizontal="right"/>
    </xf>
    <xf numFmtId="165" fontId="0" fillId="2" borderId="5" xfId="0" applyNumberFormat="1" applyFill="1" applyBorder="1"/>
    <xf numFmtId="165" fontId="0" fillId="2" borderId="6" xfId="0" applyNumberFormat="1" applyFill="1" applyBorder="1" applyAlignment="1">
      <alignment horizontal="right"/>
    </xf>
    <xf numFmtId="165" fontId="0" fillId="2" borderId="7" xfId="0" applyNumberFormat="1" applyFill="1" applyBorder="1"/>
    <xf numFmtId="165" fontId="0" fillId="2" borderId="8" xfId="0" applyNumberFormat="1" applyFill="1" applyBorder="1" applyAlignment="1">
      <alignment horizontal="right"/>
    </xf>
    <xf numFmtId="165" fontId="0" fillId="2" borderId="9" xfId="0" applyNumberFormat="1" applyFill="1" applyBorder="1" applyAlignment="1">
      <alignment horizontal="right"/>
    </xf>
    <xf numFmtId="0" fontId="0" fillId="0" borderId="0" xfId="0" applyFill="1" applyBorder="1"/>
    <xf numFmtId="0" fontId="28" fillId="0" borderId="0" xfId="0" applyFont="1" applyFill="1" applyBorder="1"/>
    <xf numFmtId="165" fontId="28" fillId="0" borderId="0" xfId="0" applyNumberFormat="1" applyFont="1" applyFill="1" applyBorder="1"/>
    <xf numFmtId="0" fontId="0" fillId="0" borderId="0" xfId="0" applyFill="1" applyAlignment="1">
      <alignment horizontal="right"/>
    </xf>
    <xf numFmtId="0" fontId="0" fillId="0" borderId="0" xfId="0" applyFill="1" applyBorder="1" applyAlignment="1">
      <alignment horizontal="right"/>
    </xf>
    <xf numFmtId="0" fontId="0" fillId="2" borderId="10" xfId="0" applyFill="1" applyBorder="1" applyAlignment="1">
      <alignment horizontal="center"/>
    </xf>
    <xf numFmtId="0" fontId="0" fillId="2" borderId="11" xfId="0" applyFill="1" applyBorder="1" applyAlignment="1">
      <alignment horizontal="center"/>
    </xf>
    <xf numFmtId="165" fontId="0" fillId="2" borderId="10" xfId="0" applyNumberFormat="1" applyFill="1" applyBorder="1" applyAlignment="1">
      <alignment horizontal="center"/>
    </xf>
    <xf numFmtId="165" fontId="0" fillId="2" borderId="11" xfId="0" applyNumberFormat="1" applyFill="1" applyBorder="1" applyAlignment="1">
      <alignment horizontal="center"/>
    </xf>
    <xf numFmtId="0" fontId="24" fillId="2" borderId="1" xfId="0" applyFont="1" applyFill="1" applyBorder="1"/>
    <xf numFmtId="0" fontId="24" fillId="2" borderId="2" xfId="0" applyFont="1" applyFill="1" applyBorder="1"/>
    <xf numFmtId="0" fontId="24" fillId="2" borderId="7" xfId="0" applyFont="1" applyFill="1" applyBorder="1"/>
    <xf numFmtId="0" fontId="28" fillId="2" borderId="8" xfId="0" applyFont="1" applyFill="1" applyBorder="1"/>
    <xf numFmtId="0" fontId="28" fillId="2" borderId="9" xfId="0" applyFont="1" applyFill="1" applyBorder="1"/>
    <xf numFmtId="0" fontId="24" fillId="2" borderId="0" xfId="0" applyFont="1" applyFill="1" applyBorder="1" applyAlignment="1">
      <alignment horizontal="center"/>
    </xf>
    <xf numFmtId="0" fontId="28" fillId="2" borderId="0" xfId="0" applyFont="1" applyFill="1" applyBorder="1"/>
    <xf numFmtId="0" fontId="0" fillId="2" borderId="3" xfId="0" applyFill="1" applyBorder="1"/>
    <xf numFmtId="0" fontId="0" fillId="2" borderId="4" xfId="0" applyFill="1" applyBorder="1"/>
    <xf numFmtId="0" fontId="29" fillId="2" borderId="1" xfId="0" applyFont="1" applyFill="1" applyBorder="1"/>
    <xf numFmtId="0" fontId="30" fillId="3" borderId="12" xfId="0" applyFont="1" applyFill="1" applyBorder="1"/>
    <xf numFmtId="0" fontId="31" fillId="3" borderId="12" xfId="0" applyFont="1" applyFill="1" applyBorder="1"/>
    <xf numFmtId="0" fontId="32" fillId="0" borderId="0" xfId="0" applyFont="1" applyFill="1" applyAlignment="1">
      <alignment horizontal="center" vertical="top" wrapText="1"/>
    </xf>
    <xf numFmtId="0" fontId="32" fillId="2" borderId="13" xfId="0" applyFont="1" applyFill="1" applyBorder="1" applyAlignment="1">
      <alignment horizontal="center" vertical="top" wrapText="1"/>
    </xf>
    <xf numFmtId="0" fontId="32" fillId="2" borderId="14" xfId="0" applyFont="1" applyFill="1" applyBorder="1" applyAlignment="1">
      <alignment horizontal="center" vertical="top" wrapText="1"/>
    </xf>
    <xf numFmtId="0" fontId="0" fillId="2" borderId="15" xfId="0" applyFill="1" applyBorder="1"/>
    <xf numFmtId="0" fontId="0" fillId="2" borderId="5" xfId="0" applyFill="1" applyBorder="1"/>
    <xf numFmtId="165" fontId="0" fillId="2" borderId="0" xfId="0" applyNumberFormat="1" applyFill="1" applyBorder="1"/>
    <xf numFmtId="0" fontId="0" fillId="2" borderId="6" xfId="0" applyFill="1" applyBorder="1"/>
    <xf numFmtId="0" fontId="24" fillId="2" borderId="5" xfId="0" applyFont="1" applyFill="1" applyBorder="1"/>
    <xf numFmtId="0" fontId="0" fillId="2" borderId="7" xfId="0" applyFill="1" applyBorder="1"/>
    <xf numFmtId="0" fontId="0" fillId="2" borderId="8" xfId="0" applyFill="1" applyBorder="1"/>
    <xf numFmtId="0" fontId="0" fillId="2" borderId="9" xfId="0" applyFill="1" applyBorder="1"/>
    <xf numFmtId="165" fontId="0" fillId="2" borderId="1" xfId="0" applyNumberFormat="1" applyFill="1" applyBorder="1"/>
    <xf numFmtId="165" fontId="0" fillId="2" borderId="1" xfId="0" applyNumberFormat="1" applyFill="1" applyBorder="1" applyAlignment="1">
      <alignment horizontal="right"/>
    </xf>
    <xf numFmtId="0" fontId="33" fillId="2" borderId="0" xfId="0" applyFont="1" applyFill="1" applyBorder="1"/>
    <xf numFmtId="0" fontId="0" fillId="2" borderId="3" xfId="0" applyFill="1" applyBorder="1" applyAlignment="1">
      <alignment horizontal="right"/>
    </xf>
    <xf numFmtId="0" fontId="0" fillId="2" borderId="4" xfId="0" applyFill="1" applyBorder="1" applyAlignment="1">
      <alignment horizontal="right"/>
    </xf>
    <xf numFmtId="0" fontId="0" fillId="2" borderId="6" xfId="0" applyFill="1" applyBorder="1" applyAlignment="1">
      <alignment horizontal="right"/>
    </xf>
    <xf numFmtId="164" fontId="0" fillId="2" borderId="6" xfId="0" applyNumberFormat="1" applyFill="1" applyBorder="1"/>
    <xf numFmtId="165" fontId="0" fillId="2" borderId="6" xfId="0" applyNumberFormat="1" applyFill="1" applyBorder="1"/>
    <xf numFmtId="165" fontId="0" fillId="2" borderId="9" xfId="0" applyNumberFormat="1" applyFill="1" applyBorder="1"/>
    <xf numFmtId="165" fontId="28" fillId="2" borderId="6" xfId="0" applyNumberFormat="1" applyFont="1" applyFill="1" applyBorder="1"/>
    <xf numFmtId="165" fontId="28" fillId="2" borderId="9" xfId="0" applyNumberFormat="1" applyFont="1" applyFill="1" applyBorder="1"/>
    <xf numFmtId="164" fontId="33" fillId="3" borderId="1" xfId="0" applyNumberFormat="1" applyFont="1" applyFill="1" applyBorder="1"/>
    <xf numFmtId="0" fontId="24" fillId="2" borderId="8" xfId="0" applyFont="1" applyFill="1" applyBorder="1"/>
    <xf numFmtId="0" fontId="0" fillId="2" borderId="1"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165" fontId="0" fillId="2" borderId="0" xfId="0" applyNumberFormat="1" applyFill="1" applyBorder="1" applyAlignment="1">
      <alignment horizontal="center"/>
    </xf>
    <xf numFmtId="165" fontId="0" fillId="2" borderId="16" xfId="0" applyNumberFormat="1" applyFill="1" applyBorder="1" applyAlignment="1">
      <alignment horizontal="center"/>
    </xf>
    <xf numFmtId="0" fontId="0" fillId="2" borderId="16" xfId="0" applyFill="1" applyBorder="1" applyAlignment="1">
      <alignment horizontal="center"/>
    </xf>
    <xf numFmtId="0" fontId="0" fillId="2" borderId="0" xfId="0" applyFill="1" applyBorder="1" applyAlignment="1">
      <alignment horizontal="left"/>
    </xf>
    <xf numFmtId="0" fontId="0" fillId="4" borderId="0" xfId="0" applyFill="1" applyBorder="1"/>
    <xf numFmtId="0" fontId="0" fillId="5" borderId="0" xfId="0" applyFill="1" applyBorder="1"/>
    <xf numFmtId="0" fontId="0" fillId="5" borderId="6" xfId="0" applyFill="1" applyBorder="1"/>
    <xf numFmtId="0" fontId="0" fillId="5" borderId="8" xfId="0" applyFill="1" applyBorder="1"/>
    <xf numFmtId="0" fontId="0" fillId="4" borderId="3" xfId="0" applyFill="1" applyBorder="1"/>
    <xf numFmtId="0" fontId="0" fillId="4" borderId="4" xfId="0" applyFill="1" applyBorder="1"/>
    <xf numFmtId="0" fontId="0" fillId="4" borderId="6" xfId="0" applyFill="1" applyBorder="1"/>
    <xf numFmtId="0" fontId="0" fillId="4" borderId="8" xfId="0" applyFill="1" applyBorder="1"/>
    <xf numFmtId="0" fontId="0" fillId="4" borderId="9" xfId="0" applyFill="1" applyBorder="1"/>
    <xf numFmtId="0" fontId="34" fillId="2" borderId="1" xfId="0" applyFont="1" applyFill="1" applyBorder="1" applyAlignment="1">
      <alignment horizontal="center" vertical="top" wrapText="1"/>
    </xf>
    <xf numFmtId="0" fontId="24" fillId="2" borderId="3" xfId="0" applyFont="1" applyFill="1" applyBorder="1" applyAlignment="1">
      <alignment horizontal="center"/>
    </xf>
    <xf numFmtId="0" fontId="0" fillId="5" borderId="3" xfId="0" applyFill="1" applyBorder="1"/>
    <xf numFmtId="0" fontId="0" fillId="5" borderId="4" xfId="0" applyFill="1" applyBorder="1"/>
    <xf numFmtId="0" fontId="24" fillId="6" borderId="0" xfId="0" applyFont="1" applyFill="1"/>
    <xf numFmtId="0" fontId="0" fillId="6" borderId="1" xfId="0" applyFill="1" applyBorder="1" applyAlignment="1">
      <alignment horizontal="center"/>
    </xf>
    <xf numFmtId="0" fontId="35" fillId="6" borderId="1" xfId="0" applyFont="1" applyFill="1" applyBorder="1" applyAlignment="1">
      <alignment horizontal="center" vertical="center" wrapText="1"/>
    </xf>
    <xf numFmtId="165" fontId="26" fillId="6" borderId="0" xfId="0" applyNumberFormat="1" applyFont="1" applyFill="1" applyBorder="1" applyAlignment="1">
      <alignment horizontal="center" vertical="center" wrapText="1"/>
    </xf>
    <xf numFmtId="165" fontId="0" fillId="6" borderId="1" xfId="0" applyNumberFormat="1" applyFill="1" applyBorder="1" applyAlignment="1">
      <alignment horizontal="center"/>
    </xf>
    <xf numFmtId="165" fontId="35" fillId="6" borderId="1" xfId="0" applyNumberFormat="1" applyFont="1" applyFill="1" applyBorder="1" applyAlignment="1">
      <alignment horizontal="center" vertical="center" wrapText="1"/>
    </xf>
    <xf numFmtId="0" fontId="0" fillId="5" borderId="7" xfId="0" applyFill="1" applyBorder="1"/>
    <xf numFmtId="0" fontId="0" fillId="5" borderId="9" xfId="0" applyFill="1" applyBorder="1"/>
    <xf numFmtId="0" fontId="0" fillId="7" borderId="0" xfId="0" applyFill="1"/>
    <xf numFmtId="0" fontId="36" fillId="8"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0" fillId="9" borderId="3" xfId="0" applyFill="1" applyBorder="1"/>
    <xf numFmtId="0" fontId="0" fillId="9" borderId="4" xfId="0" applyFill="1" applyBorder="1"/>
    <xf numFmtId="0" fontId="31" fillId="10" borderId="8" xfId="0" applyFont="1" applyFill="1" applyBorder="1" applyAlignment="1" applyProtection="1">
      <alignment horizontal="center"/>
      <protection locked="0"/>
    </xf>
    <xf numFmtId="0" fontId="0" fillId="0" borderId="17" xfId="0" applyBorder="1" applyProtection="1"/>
    <xf numFmtId="0" fontId="0" fillId="0" borderId="18" xfId="0" applyBorder="1" applyProtection="1"/>
    <xf numFmtId="0" fontId="0" fillId="0" borderId="19" xfId="0" applyBorder="1" applyProtection="1"/>
    <xf numFmtId="0" fontId="0" fillId="0" borderId="0" xfId="0" applyProtection="1"/>
    <xf numFmtId="0" fontId="0" fillId="0" borderId="20" xfId="0" applyBorder="1" applyProtection="1"/>
    <xf numFmtId="0" fontId="0" fillId="0" borderId="0" xfId="0" applyBorder="1" applyProtection="1"/>
    <xf numFmtId="0" fontId="0" fillId="0" borderId="21" xfId="0" applyBorder="1" applyProtection="1"/>
    <xf numFmtId="0" fontId="0" fillId="0" borderId="0" xfId="0" applyFill="1" applyBorder="1" applyProtection="1"/>
    <xf numFmtId="0" fontId="0" fillId="0" borderId="21" xfId="0" applyFill="1" applyBorder="1" applyProtection="1"/>
    <xf numFmtId="0" fontId="37" fillId="0" borderId="20" xfId="0" applyFont="1" applyFill="1" applyBorder="1" applyProtection="1"/>
    <xf numFmtId="0" fontId="0" fillId="0" borderId="20" xfId="0" applyFill="1" applyBorder="1" applyProtection="1"/>
    <xf numFmtId="0" fontId="0" fillId="0" borderId="0" xfId="0" applyFill="1" applyProtection="1"/>
    <xf numFmtId="0" fontId="38" fillId="11" borderId="17" xfId="0" applyFont="1" applyFill="1" applyBorder="1" applyProtection="1"/>
    <xf numFmtId="0" fontId="38" fillId="11" borderId="19" xfId="0" applyFont="1" applyFill="1" applyBorder="1" applyAlignment="1" applyProtection="1">
      <alignment horizontal="right"/>
    </xf>
    <xf numFmtId="0" fontId="0" fillId="12" borderId="18" xfId="0" applyFill="1" applyBorder="1" applyProtection="1"/>
    <xf numFmtId="0" fontId="39" fillId="12" borderId="22" xfId="0" applyFont="1" applyFill="1" applyBorder="1" applyAlignment="1" applyProtection="1">
      <alignment horizontal="center"/>
    </xf>
    <xf numFmtId="165" fontId="0" fillId="12" borderId="23" xfId="0" applyNumberFormat="1" applyFill="1" applyBorder="1" applyProtection="1"/>
    <xf numFmtId="0" fontId="0" fillId="5" borderId="0" xfId="0" applyFill="1" applyBorder="1" applyProtection="1"/>
    <xf numFmtId="0" fontId="0" fillId="5" borderId="6" xfId="0" applyFill="1" applyBorder="1" applyProtection="1"/>
    <xf numFmtId="0" fontId="0" fillId="12" borderId="0" xfId="0" applyFill="1" applyBorder="1" applyProtection="1"/>
    <xf numFmtId="0" fontId="0" fillId="13" borderId="5" xfId="0" applyFill="1" applyBorder="1" applyProtection="1"/>
    <xf numFmtId="0" fontId="0" fillId="13" borderId="0" xfId="0" applyFill="1" applyBorder="1" applyProtection="1"/>
    <xf numFmtId="0" fontId="0" fillId="13" borderId="21" xfId="0" applyFill="1" applyBorder="1" applyProtection="1"/>
    <xf numFmtId="0" fontId="39" fillId="12" borderId="20" xfId="0" applyFont="1" applyFill="1" applyBorder="1" applyAlignment="1" applyProtection="1">
      <alignment horizontal="center"/>
    </xf>
    <xf numFmtId="165" fontId="0" fillId="12" borderId="21" xfId="0" applyNumberFormat="1" applyFill="1" applyBorder="1" applyProtection="1"/>
    <xf numFmtId="2" fontId="0" fillId="12" borderId="21" xfId="0" applyNumberFormat="1" applyFill="1" applyBorder="1" applyAlignment="1" applyProtection="1">
      <alignment horizontal="right"/>
    </xf>
    <xf numFmtId="0" fontId="24" fillId="5" borderId="6" xfId="0" applyFont="1" applyFill="1" applyBorder="1" applyProtection="1"/>
    <xf numFmtId="0" fontId="24" fillId="5" borderId="8" xfId="0" applyFont="1" applyFill="1" applyBorder="1" applyAlignment="1" applyProtection="1">
      <alignment vertical="center"/>
    </xf>
    <xf numFmtId="0" fontId="24" fillId="5" borderId="8" xfId="0" applyFont="1" applyFill="1" applyBorder="1" applyAlignment="1" applyProtection="1">
      <alignment horizontal="center"/>
    </xf>
    <xf numFmtId="0" fontId="40" fillId="5" borderId="9" xfId="0" applyFont="1" applyFill="1" applyBorder="1" applyProtection="1"/>
    <xf numFmtId="0" fontId="24" fillId="12" borderId="20" xfId="0" applyFont="1" applyFill="1" applyBorder="1" applyProtection="1"/>
    <xf numFmtId="0" fontId="24" fillId="12" borderId="0" xfId="0" applyFont="1" applyFill="1" applyBorder="1" applyProtection="1"/>
    <xf numFmtId="0" fontId="30" fillId="3" borderId="10" xfId="0" applyFont="1" applyFill="1" applyBorder="1" applyAlignment="1" applyProtection="1">
      <alignment horizontal="center"/>
    </xf>
    <xf numFmtId="2" fontId="24" fillId="3" borderId="24" xfId="0" applyNumberFormat="1" applyFont="1" applyFill="1" applyBorder="1" applyProtection="1"/>
    <xf numFmtId="0" fontId="0" fillId="4" borderId="25" xfId="0" applyFill="1" applyBorder="1" applyProtection="1"/>
    <xf numFmtId="0" fontId="0" fillId="4" borderId="3" xfId="0" applyFill="1" applyBorder="1" applyProtection="1"/>
    <xf numFmtId="0" fontId="0" fillId="4" borderId="4" xfId="0" applyFill="1" applyBorder="1" applyProtection="1"/>
    <xf numFmtId="0" fontId="24" fillId="12" borderId="0" xfId="0" applyFont="1" applyFill="1" applyBorder="1" applyAlignment="1" applyProtection="1">
      <alignment horizontal="center"/>
    </xf>
    <xf numFmtId="0" fontId="0" fillId="4" borderId="20" xfId="0" applyFill="1" applyBorder="1" applyProtection="1"/>
    <xf numFmtId="0" fontId="0" fillId="4" borderId="0" xfId="0" applyFill="1" applyBorder="1" applyProtection="1"/>
    <xf numFmtId="0" fontId="0" fillId="4" borderId="6" xfId="0" applyFill="1" applyBorder="1" applyProtection="1"/>
    <xf numFmtId="0" fontId="24" fillId="4" borderId="20" xfId="0" applyFont="1" applyFill="1" applyBorder="1" applyProtection="1"/>
    <xf numFmtId="0" fontId="0" fillId="4" borderId="26" xfId="0" applyFill="1" applyBorder="1" applyProtection="1"/>
    <xf numFmtId="0" fontId="0" fillId="4" borderId="8" xfId="0" applyFill="1" applyBorder="1" applyProtection="1"/>
    <xf numFmtId="0" fontId="0" fillId="4" borderId="9" xfId="0" applyFill="1" applyBorder="1" applyProtection="1"/>
    <xf numFmtId="0" fontId="0" fillId="13" borderId="7" xfId="0" applyFill="1" applyBorder="1" applyProtection="1"/>
    <xf numFmtId="0" fontId="0" fillId="13" borderId="8" xfId="0" applyFill="1" applyBorder="1" applyProtection="1"/>
    <xf numFmtId="0" fontId="0" fillId="13" borderId="27" xfId="0" applyFill="1" applyBorder="1" applyProtection="1"/>
    <xf numFmtId="0" fontId="0" fillId="12" borderId="20" xfId="0" applyFill="1" applyBorder="1" applyProtection="1"/>
    <xf numFmtId="0" fontId="0" fillId="12" borderId="21" xfId="0" applyFill="1" applyBorder="1" applyProtection="1"/>
    <xf numFmtId="0" fontId="0" fillId="14" borderId="25" xfId="0" applyFill="1" applyBorder="1" applyProtection="1"/>
    <xf numFmtId="0" fontId="0" fillId="14" borderId="3" xfId="0" applyFill="1" applyBorder="1" applyProtection="1"/>
    <xf numFmtId="0" fontId="0" fillId="14" borderId="4" xfId="0" applyFill="1" applyBorder="1" applyProtection="1"/>
    <xf numFmtId="0" fontId="0" fillId="13" borderId="2" xfId="0" applyFill="1" applyBorder="1" applyProtection="1"/>
    <xf numFmtId="0" fontId="0" fillId="13" borderId="3" xfId="0" applyFill="1" applyBorder="1" applyProtection="1"/>
    <xf numFmtId="0" fontId="0" fillId="13" borderId="4" xfId="0" applyFill="1" applyBorder="1" applyProtection="1"/>
    <xf numFmtId="165" fontId="31" fillId="3" borderId="14" xfId="0" applyNumberFormat="1" applyFont="1" applyFill="1" applyBorder="1" applyAlignment="1" applyProtection="1">
      <alignment horizontal="center"/>
    </xf>
    <xf numFmtId="0" fontId="0" fillId="14" borderId="8" xfId="0" applyFill="1" applyBorder="1" applyProtection="1"/>
    <xf numFmtId="0" fontId="0" fillId="14" borderId="9" xfId="0" applyFill="1" applyBorder="1" applyProtection="1"/>
    <xf numFmtId="0" fontId="0" fillId="13" borderId="6" xfId="0" applyFill="1" applyBorder="1" applyProtection="1"/>
    <xf numFmtId="0" fontId="41" fillId="12" borderId="20" xfId="0" applyFont="1" applyFill="1" applyBorder="1" applyAlignment="1" applyProtection="1">
      <alignment horizontal="center"/>
    </xf>
    <xf numFmtId="165" fontId="31" fillId="12" borderId="0" xfId="0" applyNumberFormat="1" applyFont="1" applyFill="1" applyBorder="1" applyAlignment="1" applyProtection="1">
      <alignment horizontal="center"/>
    </xf>
    <xf numFmtId="0" fontId="0" fillId="13" borderId="9" xfId="0" applyFill="1" applyBorder="1" applyProtection="1"/>
    <xf numFmtId="0" fontId="0" fillId="15" borderId="25" xfId="0" applyFill="1" applyBorder="1" applyProtection="1"/>
    <xf numFmtId="0" fontId="0" fillId="15" borderId="3" xfId="0" applyFill="1" applyBorder="1" applyProtection="1"/>
    <xf numFmtId="0" fontId="0" fillId="15" borderId="4" xfId="0" applyFill="1" applyBorder="1" applyProtection="1"/>
    <xf numFmtId="0" fontId="0" fillId="15" borderId="20" xfId="0" applyFill="1" applyBorder="1" applyProtection="1"/>
    <xf numFmtId="0" fontId="0" fillId="15" borderId="0" xfId="0" applyFill="1" applyBorder="1" applyProtection="1"/>
    <xf numFmtId="0" fontId="0" fillId="15" borderId="6" xfId="0" applyFill="1" applyBorder="1" applyProtection="1"/>
    <xf numFmtId="0" fontId="0" fillId="15" borderId="22" xfId="0" applyFill="1" applyBorder="1" applyProtection="1"/>
    <xf numFmtId="0" fontId="0" fillId="15" borderId="28" xfId="0" applyFill="1" applyBorder="1" applyProtection="1"/>
    <xf numFmtId="0" fontId="0" fillId="15" borderId="29" xfId="0" applyFill="1" applyBorder="1" applyProtection="1"/>
    <xf numFmtId="0" fontId="0" fillId="12" borderId="28" xfId="0" applyFill="1" applyBorder="1" applyProtection="1"/>
    <xf numFmtId="0" fontId="0" fillId="13" borderId="30" xfId="0" applyFill="1" applyBorder="1" applyProtection="1"/>
    <xf numFmtId="0" fontId="0" fillId="13" borderId="28" xfId="0" applyFill="1" applyBorder="1" applyProtection="1"/>
    <xf numFmtId="0" fontId="0" fillId="13" borderId="29" xfId="0" applyFill="1" applyBorder="1" applyProtection="1"/>
    <xf numFmtId="0" fontId="0" fillId="12" borderId="23" xfId="0" applyFill="1" applyBorder="1" applyProtection="1"/>
    <xf numFmtId="0" fontId="0" fillId="0" borderId="22" xfId="0" applyBorder="1" applyProtection="1"/>
    <xf numFmtId="0" fontId="0" fillId="0" borderId="28" xfId="0" applyBorder="1" applyProtection="1"/>
    <xf numFmtId="0" fontId="0" fillId="0" borderId="23" xfId="0" applyBorder="1" applyProtection="1"/>
    <xf numFmtId="0" fontId="0" fillId="6" borderId="1" xfId="0" applyFill="1" applyBorder="1" applyAlignment="1">
      <alignment horizontal="center" vertical="center"/>
    </xf>
    <xf numFmtId="165" fontId="0" fillId="6" borderId="1" xfId="0" applyNumberFormat="1" applyFill="1" applyBorder="1" applyAlignment="1">
      <alignment horizontal="center" vertical="center"/>
    </xf>
    <xf numFmtId="0" fontId="32" fillId="9" borderId="1" xfId="0" applyFont="1" applyFill="1" applyBorder="1" applyAlignment="1">
      <alignment horizontal="center" vertical="center" wrapText="1"/>
    </xf>
    <xf numFmtId="0" fontId="0" fillId="9" borderId="0" xfId="0" applyFill="1" applyBorder="1"/>
    <xf numFmtId="0" fontId="0" fillId="9" borderId="6" xfId="0" applyFill="1" applyBorder="1"/>
    <xf numFmtId="0" fontId="0" fillId="9" borderId="8" xfId="0" applyFill="1" applyBorder="1"/>
    <xf numFmtId="0" fontId="0" fillId="9" borderId="9" xfId="0" applyFill="1" applyBorder="1"/>
    <xf numFmtId="0" fontId="0" fillId="16" borderId="0" xfId="0" applyFill="1"/>
    <xf numFmtId="0" fontId="0" fillId="16" borderId="3" xfId="0" applyFill="1" applyBorder="1"/>
    <xf numFmtId="0" fontId="0" fillId="16" borderId="4" xfId="0" applyFill="1" applyBorder="1"/>
    <xf numFmtId="0" fontId="0" fillId="7" borderId="31" xfId="0" applyFill="1" applyBorder="1"/>
    <xf numFmtId="0" fontId="0" fillId="7" borderId="13" xfId="0" applyFill="1" applyBorder="1"/>
    <xf numFmtId="0" fontId="0" fillId="7" borderId="14" xfId="0" applyFill="1" applyBorder="1"/>
    <xf numFmtId="0" fontId="42" fillId="0" borderId="0" xfId="0" applyFont="1" applyFill="1" applyBorder="1" applyAlignment="1" applyProtection="1">
      <alignment horizontal="left"/>
    </xf>
    <xf numFmtId="0" fontId="2" fillId="5" borderId="17" xfId="0" applyFont="1" applyFill="1" applyBorder="1" applyAlignment="1" applyProtection="1">
      <alignment horizontal="left"/>
    </xf>
    <xf numFmtId="0" fontId="0" fillId="5" borderId="18" xfId="0" applyFill="1" applyBorder="1" applyProtection="1"/>
    <xf numFmtId="0" fontId="24" fillId="5" borderId="32" xfId="0" applyFont="1" applyFill="1" applyBorder="1" applyAlignment="1" applyProtection="1">
      <alignment vertical="top"/>
    </xf>
    <xf numFmtId="0" fontId="0" fillId="5" borderId="20" xfId="0" applyFill="1" applyBorder="1" applyProtection="1"/>
    <xf numFmtId="0" fontId="24" fillId="5" borderId="26" xfId="0" applyFont="1" applyFill="1" applyBorder="1" applyAlignment="1" applyProtection="1">
      <alignment horizontal="right"/>
    </xf>
    <xf numFmtId="0" fontId="41" fillId="3" borderId="33" xfId="0" applyFont="1" applyFill="1" applyBorder="1" applyAlignment="1" applyProtection="1">
      <alignment horizontal="center"/>
    </xf>
    <xf numFmtId="0" fontId="0" fillId="13" borderId="34" xfId="0" applyFill="1" applyBorder="1" applyProtection="1"/>
    <xf numFmtId="0" fontId="30" fillId="17" borderId="26" xfId="0" applyFont="1" applyFill="1" applyBorder="1" applyAlignment="1" applyProtection="1">
      <alignment horizontal="center" vertical="center"/>
    </xf>
    <xf numFmtId="165" fontId="24" fillId="17" borderId="27" xfId="0" applyNumberFormat="1" applyFont="1" applyFill="1" applyBorder="1" applyAlignment="1" applyProtection="1">
      <alignment vertical="center"/>
    </xf>
    <xf numFmtId="0" fontId="42" fillId="0" borderId="0" xfId="0" applyFont="1" applyFill="1" applyBorder="1" applyAlignment="1" applyProtection="1">
      <alignment horizontal="left"/>
    </xf>
    <xf numFmtId="0" fontId="0" fillId="0" borderId="0" xfId="0" applyAlignment="1">
      <alignment horizontal="center"/>
    </xf>
    <xf numFmtId="0" fontId="24" fillId="0" borderId="0" xfId="0" applyFont="1"/>
    <xf numFmtId="0" fontId="24" fillId="0" borderId="0" xfId="0" applyFont="1" applyAlignment="1">
      <alignment horizontal="left"/>
    </xf>
    <xf numFmtId="0" fontId="32" fillId="0" borderId="0" xfId="0" applyFont="1"/>
    <xf numFmtId="0" fontId="32" fillId="0" borderId="0" xfId="0" applyFont="1" applyAlignment="1">
      <alignment vertical="center"/>
    </xf>
    <xf numFmtId="0" fontId="52" fillId="0" borderId="0" xfId="0" applyFont="1" applyAlignment="1">
      <alignment vertical="center"/>
    </xf>
    <xf numFmtId="0" fontId="32" fillId="0" borderId="0" xfId="0" applyFont="1" applyFill="1" applyAlignment="1">
      <alignment vertical="center"/>
    </xf>
    <xf numFmtId="0" fontId="0" fillId="0" borderId="2" xfId="0" applyBorder="1"/>
    <xf numFmtId="0" fontId="0" fillId="0" borderId="3" xfId="0" applyBorder="1"/>
    <xf numFmtId="0" fontId="24" fillId="0" borderId="3" xfId="0" applyFont="1" applyBorder="1"/>
    <xf numFmtId="0" fontId="0" fillId="0" borderId="4" xfId="0" applyBorder="1"/>
    <xf numFmtId="0" fontId="0" fillId="0" borderId="7" xfId="0" applyBorder="1"/>
    <xf numFmtId="0" fontId="0" fillId="0" borderId="8" xfId="0" applyBorder="1"/>
    <xf numFmtId="0" fontId="24" fillId="0" borderId="8" xfId="0" applyFont="1" applyBorder="1"/>
    <xf numFmtId="0" fontId="0" fillId="0" borderId="9" xfId="0" applyBorder="1"/>
    <xf numFmtId="0" fontId="36" fillId="0" borderId="0" xfId="0" applyFont="1" applyAlignment="1">
      <alignment vertical="center"/>
    </xf>
    <xf numFmtId="0" fontId="51" fillId="0" borderId="0" xfId="0" applyFont="1" applyAlignment="1">
      <alignment vertical="center"/>
    </xf>
    <xf numFmtId="165" fontId="0" fillId="0" borderId="3" xfId="0" applyNumberFormat="1" applyBorder="1" applyAlignment="1">
      <alignment horizontal="center"/>
    </xf>
    <xf numFmtId="0" fontId="36" fillId="0" borderId="3" xfId="0" applyFont="1" applyFill="1" applyBorder="1" applyAlignment="1">
      <alignment horizontal="left" vertical="center"/>
    </xf>
    <xf numFmtId="0" fontId="32" fillId="0" borderId="3" xfId="0" applyFont="1" applyBorder="1" applyAlignment="1">
      <alignment vertical="center"/>
    </xf>
    <xf numFmtId="0" fontId="32" fillId="0" borderId="4" xfId="0" applyFont="1" applyBorder="1" applyAlignment="1">
      <alignment vertical="center"/>
    </xf>
    <xf numFmtId="0" fontId="36" fillId="0" borderId="8" xfId="0" applyFont="1" applyFill="1" applyBorder="1" applyAlignment="1">
      <alignment vertical="center"/>
    </xf>
    <xf numFmtId="0" fontId="32" fillId="0" borderId="8" xfId="0" applyFont="1" applyBorder="1" applyAlignment="1">
      <alignment vertical="center"/>
    </xf>
    <xf numFmtId="0" fontId="32" fillId="0" borderId="9" xfId="0" applyFont="1" applyBorder="1" applyAlignment="1">
      <alignment vertical="center"/>
    </xf>
    <xf numFmtId="2" fontId="0" fillId="0" borderId="3" xfId="0" applyNumberFormat="1" applyBorder="1" applyAlignment="1">
      <alignment horizontal="center"/>
    </xf>
    <xf numFmtId="0" fontId="36" fillId="0" borderId="3" xfId="0" applyFont="1" applyBorder="1" applyAlignment="1">
      <alignment vertical="center"/>
    </xf>
    <xf numFmtId="0" fontId="0" fillId="0" borderId="5" xfId="0" applyBorder="1"/>
    <xf numFmtId="0" fontId="0" fillId="0" borderId="0" xfId="0" applyBorder="1"/>
    <xf numFmtId="0" fontId="36" fillId="0" borderId="0" xfId="0" applyFont="1" applyBorder="1" applyAlignment="1">
      <alignment vertical="center"/>
    </xf>
    <xf numFmtId="0" fontId="36" fillId="0" borderId="6" xfId="0" applyFont="1" applyBorder="1" applyAlignment="1">
      <alignment vertical="center"/>
    </xf>
    <xf numFmtId="0" fontId="36" fillId="0" borderId="8" xfId="0" applyFont="1" applyBorder="1" applyAlignment="1">
      <alignment vertical="center"/>
    </xf>
    <xf numFmtId="0" fontId="36" fillId="0" borderId="9" xfId="0" applyFont="1" applyBorder="1" applyAlignment="1">
      <alignment vertical="center"/>
    </xf>
    <xf numFmtId="165" fontId="0" fillId="0" borderId="13" xfId="0" applyNumberFormat="1" applyBorder="1" applyAlignment="1">
      <alignment horizontal="center"/>
    </xf>
    <xf numFmtId="0" fontId="36" fillId="0" borderId="13" xfId="0" applyFont="1" applyFill="1" applyBorder="1" applyAlignment="1">
      <alignment horizontal="left" vertical="center"/>
    </xf>
    <xf numFmtId="0" fontId="32" fillId="0" borderId="13" xfId="0" applyFont="1" applyBorder="1" applyAlignment="1">
      <alignment vertical="center"/>
    </xf>
    <xf numFmtId="0" fontId="32" fillId="0" borderId="14" xfId="0" applyFont="1" applyBorder="1" applyAlignment="1">
      <alignment vertical="center"/>
    </xf>
    <xf numFmtId="0" fontId="0" fillId="0" borderId="13" xfId="0" applyBorder="1"/>
    <xf numFmtId="0" fontId="32" fillId="0" borderId="13" xfId="0" applyFont="1" applyBorder="1"/>
    <xf numFmtId="0" fontId="32" fillId="0" borderId="14" xfId="0" applyFont="1" applyBorder="1"/>
    <xf numFmtId="0" fontId="24" fillId="2" borderId="0" xfId="0" applyFont="1" applyFill="1" applyBorder="1"/>
    <xf numFmtId="0" fontId="0" fillId="0" borderId="6" xfId="0" applyBorder="1"/>
    <xf numFmtId="0" fontId="0" fillId="0" borderId="0" xfId="0" applyAlignment="1"/>
    <xf numFmtId="0" fontId="36" fillId="0" borderId="13" xfId="0" applyFont="1" applyBorder="1" applyAlignment="1">
      <alignment vertical="center"/>
    </xf>
    <xf numFmtId="0" fontId="36" fillId="0" borderId="14" xfId="0" applyFont="1" applyBorder="1" applyAlignment="1">
      <alignment vertical="center"/>
    </xf>
    <xf numFmtId="0" fontId="0" fillId="0" borderId="0" xfId="0" applyAlignment="1">
      <alignment vertical="top"/>
    </xf>
    <xf numFmtId="0" fontId="0" fillId="0" borderId="31" xfId="0" applyFill="1" applyBorder="1"/>
    <xf numFmtId="0" fontId="0" fillId="0" borderId="14" xfId="0" applyBorder="1"/>
    <xf numFmtId="0" fontId="36" fillId="0" borderId="4" xfId="0" applyFont="1" applyBorder="1" applyAlignment="1">
      <alignment vertical="center"/>
    </xf>
    <xf numFmtId="0" fontId="0" fillId="0" borderId="2" xfId="0" applyFill="1" applyBorder="1"/>
    <xf numFmtId="0" fontId="29" fillId="0" borderId="1" xfId="0" applyFont="1" applyFill="1" applyBorder="1"/>
    <xf numFmtId="0" fontId="24" fillId="0" borderId="1" xfId="0" applyFont="1" applyFill="1" applyBorder="1"/>
    <xf numFmtId="0" fontId="53" fillId="4" borderId="1" xfId="0" applyFont="1" applyFill="1" applyBorder="1"/>
    <xf numFmtId="14" fontId="51" fillId="0" borderId="0" xfId="0" applyNumberFormat="1" applyFont="1" applyAlignment="1">
      <alignment vertical="center"/>
    </xf>
    <xf numFmtId="0" fontId="0" fillId="0" borderId="0" xfId="0" applyAlignment="1">
      <alignment vertical="center"/>
    </xf>
    <xf numFmtId="0" fontId="55" fillId="16" borderId="1" xfId="0" applyFont="1" applyFill="1" applyBorder="1" applyAlignment="1">
      <alignment horizontal="center" vertical="center" wrapText="1"/>
    </xf>
    <xf numFmtId="0" fontId="24" fillId="3" borderId="0" xfId="0" applyFont="1" applyFill="1"/>
    <xf numFmtId="0" fontId="43" fillId="18" borderId="17" xfId="0" applyFont="1" applyFill="1" applyBorder="1" applyAlignment="1" applyProtection="1">
      <alignment horizontal="center" vertical="center" wrapText="1"/>
    </xf>
    <xf numFmtId="0" fontId="43" fillId="18" borderId="19" xfId="0" applyFont="1" applyFill="1" applyBorder="1" applyAlignment="1" applyProtection="1">
      <alignment horizontal="center" vertical="center" wrapText="1"/>
    </xf>
    <xf numFmtId="0" fontId="43" fillId="18" borderId="20" xfId="0" applyFont="1" applyFill="1" applyBorder="1" applyAlignment="1" applyProtection="1">
      <alignment horizontal="center" vertical="center" wrapText="1"/>
    </xf>
    <xf numFmtId="0" fontId="43" fillId="18" borderId="21" xfId="0" applyFont="1" applyFill="1" applyBorder="1" applyAlignment="1" applyProtection="1">
      <alignment horizontal="center" vertical="center" wrapText="1"/>
    </xf>
    <xf numFmtId="0" fontId="43" fillId="18" borderId="22" xfId="0" applyFont="1" applyFill="1" applyBorder="1" applyAlignment="1" applyProtection="1">
      <alignment horizontal="center" vertical="center" wrapText="1"/>
    </xf>
    <xf numFmtId="0" fontId="43" fillId="18" borderId="23" xfId="0" applyFont="1" applyFill="1" applyBorder="1" applyAlignment="1" applyProtection="1">
      <alignment horizontal="center" vertical="center" wrapText="1"/>
    </xf>
    <xf numFmtId="0" fontId="30" fillId="0" borderId="0" xfId="0" applyFont="1" applyFill="1" applyBorder="1" applyAlignment="1" applyProtection="1">
      <alignment horizontal="left"/>
    </xf>
    <xf numFmtId="0" fontId="42" fillId="0" borderId="20" xfId="0" applyFont="1" applyFill="1" applyBorder="1" applyAlignment="1" applyProtection="1">
      <alignment horizontal="left"/>
    </xf>
    <xf numFmtId="0" fontId="42" fillId="0" borderId="0" xfId="0" applyFont="1" applyFill="1" applyBorder="1" applyAlignment="1" applyProtection="1">
      <alignment horizontal="left"/>
    </xf>
    <xf numFmtId="0" fontId="24" fillId="6" borderId="0" xfId="0" applyFont="1" applyFill="1" applyAlignment="1">
      <alignment horizontal="left"/>
    </xf>
    <xf numFmtId="0" fontId="24" fillId="2" borderId="0" xfId="0" applyFont="1" applyFill="1" applyAlignment="1">
      <alignment horizontal="left"/>
    </xf>
    <xf numFmtId="0" fontId="24" fillId="2" borderId="35" xfId="0" applyFont="1" applyFill="1" applyBorder="1" applyAlignment="1">
      <alignment horizontal="center" vertical="top" wrapText="1"/>
    </xf>
    <xf numFmtId="0" fontId="24" fillId="2" borderId="12" xfId="0" applyFont="1" applyFill="1" applyBorder="1" applyAlignment="1">
      <alignment horizontal="center" vertical="top" wrapText="1"/>
    </xf>
    <xf numFmtId="0" fontId="47" fillId="20" borderId="0" xfId="0" applyFont="1" applyFill="1" applyAlignment="1">
      <alignment horizontal="left" vertical="top" wrapText="1"/>
    </xf>
    <xf numFmtId="0" fontId="36" fillId="16" borderId="1" xfId="0" applyFont="1" applyFill="1" applyBorder="1" applyAlignment="1">
      <alignment horizontal="center" vertical="center" wrapText="1"/>
    </xf>
    <xf numFmtId="0" fontId="24" fillId="3" borderId="31" xfId="0" applyFont="1" applyFill="1" applyBorder="1" applyAlignment="1">
      <alignment horizontal="left" vertical="center"/>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32" fillId="16" borderId="0" xfId="0" applyFont="1" applyFill="1" applyAlignment="1">
      <alignment horizontal="left" vertical="top" wrapText="1"/>
    </xf>
    <xf numFmtId="0" fontId="0" fillId="0" borderId="0" xfId="0" applyAlignment="1">
      <alignment horizontal="left" vertical="top" wrapText="1"/>
    </xf>
    <xf numFmtId="0" fontId="32" fillId="16" borderId="1" xfId="0" applyFont="1" applyFill="1" applyBorder="1" applyAlignment="1">
      <alignment horizontal="left" vertical="top" wrapText="1"/>
    </xf>
    <xf numFmtId="0" fontId="36" fillId="8" borderId="1" xfId="0" applyFont="1" applyFill="1" applyBorder="1" applyAlignment="1">
      <alignment horizontal="center" vertical="center" wrapText="1"/>
    </xf>
    <xf numFmtId="0" fontId="32" fillId="16" borderId="1" xfId="0" applyFont="1" applyFill="1" applyBorder="1" applyAlignment="1">
      <alignment horizontal="left" vertical="center" wrapText="1"/>
    </xf>
    <xf numFmtId="0" fontId="32" fillId="9" borderId="5" xfId="0" applyFont="1" applyFill="1" applyBorder="1" applyAlignment="1">
      <alignment horizontal="left" vertical="top" wrapText="1"/>
    </xf>
    <xf numFmtId="0" fontId="32" fillId="9" borderId="0" xfId="0" applyFont="1" applyFill="1" applyBorder="1" applyAlignment="1">
      <alignment horizontal="left" vertical="top"/>
    </xf>
    <xf numFmtId="0" fontId="32" fillId="9" borderId="6" xfId="0" applyFont="1" applyFill="1" applyBorder="1" applyAlignment="1">
      <alignment horizontal="left" vertical="top"/>
    </xf>
    <xf numFmtId="0" fontId="32" fillId="9" borderId="5" xfId="0" applyFont="1" applyFill="1" applyBorder="1" applyAlignment="1">
      <alignment horizontal="left" vertical="top"/>
    </xf>
    <xf numFmtId="0" fontId="32" fillId="16" borderId="2" xfId="0" applyFont="1" applyFill="1" applyBorder="1" applyAlignment="1">
      <alignment horizontal="left" vertical="top" wrapText="1"/>
    </xf>
    <xf numFmtId="0" fontId="32" fillId="16" borderId="3" xfId="0" applyFont="1" applyFill="1" applyBorder="1" applyAlignment="1">
      <alignment horizontal="left" vertical="top"/>
    </xf>
    <xf numFmtId="0" fontId="32" fillId="16" borderId="4" xfId="0" applyFont="1" applyFill="1" applyBorder="1" applyAlignment="1">
      <alignment horizontal="left" vertical="top"/>
    </xf>
    <xf numFmtId="0" fontId="32" fillId="16" borderId="5" xfId="0" applyFont="1" applyFill="1" applyBorder="1" applyAlignment="1">
      <alignment horizontal="left" vertical="top"/>
    </xf>
    <xf numFmtId="0" fontId="32" fillId="16" borderId="0" xfId="0" applyFont="1" applyFill="1" applyBorder="1" applyAlignment="1">
      <alignment horizontal="left" vertical="top"/>
    </xf>
    <xf numFmtId="0" fontId="32" fillId="16" borderId="6" xfId="0" applyFont="1" applyFill="1" applyBorder="1" applyAlignment="1">
      <alignment horizontal="left" vertical="top"/>
    </xf>
    <xf numFmtId="0" fontId="55" fillId="8" borderId="1" xfId="0" applyFont="1" applyFill="1" applyBorder="1" applyAlignment="1">
      <alignment horizontal="center" vertical="center" wrapText="1"/>
    </xf>
    <xf numFmtId="0" fontId="34" fillId="16" borderId="1" xfId="0" applyFont="1" applyFill="1" applyBorder="1" applyAlignment="1">
      <alignment horizontal="left" vertical="center" wrapText="1"/>
    </xf>
    <xf numFmtId="0" fontId="32" fillId="16" borderId="5" xfId="0" applyFont="1" applyFill="1" applyBorder="1" applyAlignment="1">
      <alignment horizontal="left" vertical="top" wrapText="1"/>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55" fillId="8" borderId="1" xfId="0" applyFont="1" applyFill="1" applyBorder="1" applyAlignment="1">
      <alignment horizontal="center" vertical="center"/>
    </xf>
    <xf numFmtId="0" fontId="32" fillId="4" borderId="5" xfId="0" applyFont="1" applyFill="1" applyBorder="1" applyAlignment="1">
      <alignment horizontal="left" vertical="top" wrapText="1"/>
    </xf>
    <xf numFmtId="0" fontId="32" fillId="4" borderId="0" xfId="0" applyFont="1" applyFill="1" applyBorder="1" applyAlignment="1">
      <alignment horizontal="left" vertical="top" wrapText="1"/>
    </xf>
    <xf numFmtId="0" fontId="32" fillId="4" borderId="6" xfId="0" applyFont="1" applyFill="1" applyBorder="1" applyAlignment="1">
      <alignment horizontal="left" vertical="top" wrapText="1"/>
    </xf>
    <xf numFmtId="0" fontId="32" fillId="16" borderId="0" xfId="0" applyFont="1" applyFill="1" applyBorder="1" applyAlignment="1">
      <alignment horizontal="left" vertical="top" wrapText="1"/>
    </xf>
    <xf numFmtId="0" fontId="36" fillId="8" borderId="1" xfId="0" applyFont="1" applyFill="1" applyBorder="1" applyAlignment="1">
      <alignment horizontal="left" vertical="center" wrapText="1"/>
    </xf>
    <xf numFmtId="0" fontId="46" fillId="8" borderId="1" xfId="0" applyFont="1" applyFill="1" applyBorder="1" applyAlignment="1">
      <alignment horizontal="center" vertical="center" wrapText="1"/>
    </xf>
    <xf numFmtId="0" fontId="32" fillId="9" borderId="1" xfId="0" applyFont="1" applyFill="1" applyBorder="1" applyAlignment="1">
      <alignment horizontal="left" vertical="center" wrapText="1"/>
    </xf>
    <xf numFmtId="0" fontId="32" fillId="4" borderId="1" xfId="0" applyFont="1" applyFill="1" applyBorder="1" applyAlignment="1">
      <alignment horizontal="left" vertical="top" wrapText="1"/>
    </xf>
    <xf numFmtId="165" fontId="36" fillId="5" borderId="1" xfId="0" applyNumberFormat="1" applyFont="1" applyFill="1" applyBorder="1" applyAlignment="1">
      <alignment horizontal="center" vertical="center"/>
    </xf>
    <xf numFmtId="0" fontId="32" fillId="5" borderId="5" xfId="0" applyFont="1" applyFill="1" applyBorder="1" applyAlignment="1">
      <alignment horizontal="justify" vertical="top" wrapText="1"/>
    </xf>
    <xf numFmtId="0" fontId="32" fillId="5" borderId="0" xfId="0" applyFont="1" applyFill="1" applyBorder="1" applyAlignment="1">
      <alignment horizontal="justify" vertical="top"/>
    </xf>
    <xf numFmtId="0" fontId="32" fillId="5" borderId="6" xfId="0" applyFont="1" applyFill="1" applyBorder="1" applyAlignment="1">
      <alignment horizontal="justify" vertical="top"/>
    </xf>
    <xf numFmtId="0" fontId="32" fillId="5" borderId="5" xfId="0" applyFont="1" applyFill="1" applyBorder="1" applyAlignment="1">
      <alignment horizontal="justify" vertical="top"/>
    </xf>
    <xf numFmtId="0" fontId="44" fillId="8" borderId="1" xfId="0" applyFont="1" applyFill="1" applyBorder="1" applyAlignment="1">
      <alignment horizontal="center" vertical="top" wrapText="1"/>
    </xf>
    <xf numFmtId="0" fontId="45" fillId="5" borderId="1" xfId="0" applyFont="1" applyFill="1" applyBorder="1" applyAlignment="1">
      <alignment horizontal="center" vertical="center" wrapText="1"/>
    </xf>
    <xf numFmtId="0" fontId="36" fillId="8" borderId="1" xfId="0" applyFont="1" applyFill="1" applyBorder="1" applyAlignment="1">
      <alignment vertical="top"/>
    </xf>
    <xf numFmtId="0" fontId="32" fillId="5" borderId="1" xfId="0" applyFont="1" applyFill="1" applyBorder="1" applyAlignment="1">
      <alignment horizontal="center" vertical="center"/>
    </xf>
    <xf numFmtId="0" fontId="36" fillId="8" borderId="1" xfId="0" applyFont="1" applyFill="1" applyBorder="1" applyAlignment="1">
      <alignment horizontal="center" vertical="top"/>
    </xf>
    <xf numFmtId="0" fontId="24" fillId="19" borderId="31" xfId="0" applyFont="1" applyFill="1" applyBorder="1" applyAlignment="1">
      <alignment horizontal="left" vertical="top"/>
    </xf>
    <xf numFmtId="0" fontId="24" fillId="19" borderId="13" xfId="0" applyFont="1" applyFill="1" applyBorder="1" applyAlignment="1">
      <alignment horizontal="left" vertical="top"/>
    </xf>
    <xf numFmtId="0" fontId="24" fillId="19" borderId="14" xfId="0" applyFont="1" applyFill="1" applyBorder="1" applyAlignment="1">
      <alignment horizontal="left" vertical="top"/>
    </xf>
    <xf numFmtId="0" fontId="32" fillId="5" borderId="7" xfId="0" applyFont="1" applyFill="1" applyBorder="1" applyAlignment="1">
      <alignment horizontal="justify" vertical="top"/>
    </xf>
    <xf numFmtId="0" fontId="32" fillId="5" borderId="8" xfId="0" applyFont="1" applyFill="1" applyBorder="1" applyAlignment="1">
      <alignment horizontal="justify" vertical="top"/>
    </xf>
    <xf numFmtId="0" fontId="32" fillId="5" borderId="9" xfId="0" applyFont="1" applyFill="1" applyBorder="1" applyAlignment="1">
      <alignment horizontal="justify" vertical="top"/>
    </xf>
    <xf numFmtId="0" fontId="36" fillId="8" borderId="1" xfId="0" applyFont="1" applyFill="1" applyBorder="1" applyAlignment="1">
      <alignment horizontal="center" vertical="top" wrapText="1"/>
    </xf>
    <xf numFmtId="0" fontId="32" fillId="5" borderId="0" xfId="0" applyFont="1" applyFill="1" applyBorder="1" applyAlignment="1">
      <alignment horizontal="justify" vertical="top" wrapText="1"/>
    </xf>
    <xf numFmtId="0" fontId="32" fillId="5" borderId="6" xfId="0" applyFont="1" applyFill="1" applyBorder="1" applyAlignment="1">
      <alignment horizontal="justify" vertical="top" wrapText="1"/>
    </xf>
    <xf numFmtId="0" fontId="32" fillId="5" borderId="7" xfId="0" applyFont="1" applyFill="1" applyBorder="1" applyAlignment="1">
      <alignment horizontal="justify" vertical="top" wrapText="1"/>
    </xf>
    <xf numFmtId="0" fontId="32" fillId="5" borderId="8" xfId="0" applyFont="1" applyFill="1" applyBorder="1" applyAlignment="1">
      <alignment horizontal="justify" vertical="top" wrapText="1"/>
    </xf>
    <xf numFmtId="0" fontId="32" fillId="5" borderId="9" xfId="0" applyFont="1" applyFill="1" applyBorder="1" applyAlignment="1">
      <alignment horizontal="justify" vertical="top" wrapText="1"/>
    </xf>
    <xf numFmtId="0" fontId="34" fillId="16" borderId="1"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32" fillId="16" borderId="3" xfId="0" applyFont="1" applyFill="1" applyBorder="1" applyAlignment="1">
      <alignment horizontal="left" vertical="top" wrapText="1"/>
    </xf>
    <xf numFmtId="0" fontId="32" fillId="16" borderId="4" xfId="0" applyFont="1" applyFill="1" applyBorder="1" applyAlignment="1">
      <alignment horizontal="left" vertical="top" wrapText="1"/>
    </xf>
    <xf numFmtId="0" fontId="32" fillId="16" borderId="6" xfId="0" applyFont="1" applyFill="1" applyBorder="1" applyAlignment="1">
      <alignment horizontal="left" vertical="top" wrapText="1"/>
    </xf>
    <xf numFmtId="0" fontId="32" fillId="16" borderId="7" xfId="0" applyFont="1" applyFill="1" applyBorder="1" applyAlignment="1">
      <alignment horizontal="left" vertical="top" wrapText="1"/>
    </xf>
    <xf numFmtId="0" fontId="32" fillId="16" borderId="8" xfId="0" applyFont="1" applyFill="1" applyBorder="1" applyAlignment="1">
      <alignment horizontal="left" vertical="top" wrapText="1"/>
    </xf>
    <xf numFmtId="0" fontId="32" fillId="16" borderId="9" xfId="0" applyFont="1" applyFill="1" applyBorder="1" applyAlignment="1">
      <alignment horizontal="left" vertical="top" wrapText="1"/>
    </xf>
    <xf numFmtId="0" fontId="32" fillId="16" borderId="1" xfId="0" applyFont="1" applyFill="1" applyBorder="1" applyAlignment="1">
      <alignment horizontal="left" vertical="justify" wrapText="1"/>
    </xf>
    <xf numFmtId="0" fontId="51" fillId="3" borderId="0" xfId="0" applyFont="1" applyFill="1" applyAlignment="1" applyProtection="1">
      <alignment horizontal="center" vertical="center" wrapText="1"/>
      <protection locked="0"/>
    </xf>
    <xf numFmtId="0" fontId="24" fillId="0" borderId="0" xfId="0" applyFont="1" applyAlignment="1" applyProtection="1">
      <alignment horizontal="left" vertical="center"/>
      <protection locked="0"/>
    </xf>
    <xf numFmtId="0" fontId="24" fillId="0" borderId="0" xfId="0" applyFont="1" applyAlignment="1">
      <alignment horizontal="left"/>
    </xf>
    <xf numFmtId="0" fontId="24" fillId="5" borderId="31" xfId="0" applyFont="1" applyFill="1" applyBorder="1" applyAlignment="1">
      <alignment horizontal="left"/>
    </xf>
    <xf numFmtId="0" fontId="24" fillId="5" borderId="14" xfId="0" applyFont="1" applyFill="1" applyBorder="1" applyAlignment="1">
      <alignment horizontal="left"/>
    </xf>
    <xf numFmtId="0" fontId="24" fillId="0" borderId="3" xfId="0" applyFont="1" applyBorder="1" applyAlignment="1">
      <alignment horizontal="left"/>
    </xf>
    <xf numFmtId="0" fontId="24" fillId="0" borderId="13" xfId="0" applyFont="1" applyFill="1" applyBorder="1" applyAlignment="1">
      <alignment horizontal="left"/>
    </xf>
    <xf numFmtId="0" fontId="24" fillId="0" borderId="3" xfId="0" applyFont="1" applyFill="1" applyBorder="1" applyAlignment="1">
      <alignment horizontal="left"/>
    </xf>
    <xf numFmtId="0" fontId="24" fillId="0" borderId="8" xfId="0" applyFont="1" applyFill="1" applyBorder="1" applyAlignment="1">
      <alignment horizontal="left"/>
    </xf>
    <xf numFmtId="0" fontId="24" fillId="0" borderId="0" xfId="0" applyFont="1" applyBorder="1" applyAlignment="1">
      <alignment horizontal="left"/>
    </xf>
    <xf numFmtId="0" fontId="24" fillId="0" borderId="8" xfId="0" applyFont="1" applyBorder="1" applyAlignment="1">
      <alignment horizontal="left"/>
    </xf>
    <xf numFmtId="0" fontId="0" fillId="0" borderId="0" xfId="0" applyAlignment="1">
      <alignment horizontal="left"/>
    </xf>
    <xf numFmtId="0" fontId="24" fillId="0" borderId="13" xfId="0" applyFont="1" applyBorder="1" applyAlignment="1">
      <alignment horizontal="left"/>
    </xf>
    <xf numFmtId="0" fontId="24" fillId="3" borderId="0" xfId="0" applyFont="1"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24" fillId="5" borderId="13" xfId="0" applyFont="1" applyFill="1" applyBorder="1" applyAlignment="1">
      <alignment horizontal="left"/>
    </xf>
    <xf numFmtId="0" fontId="24" fillId="5" borderId="31" xfId="0" applyFont="1" applyFill="1" applyBorder="1" applyAlignment="1">
      <alignment horizontal="left" vertical="center"/>
    </xf>
    <xf numFmtId="0" fontId="24" fillId="5" borderId="13" xfId="0" applyFont="1" applyFill="1" applyBorder="1" applyAlignment="1">
      <alignment horizontal="left" vertical="center"/>
    </xf>
    <xf numFmtId="0" fontId="24" fillId="5" borderId="14" xfId="0" applyFont="1" applyFill="1" applyBorder="1" applyAlignment="1">
      <alignment horizontal="left" vertical="center"/>
    </xf>
    <xf numFmtId="0" fontId="37" fillId="5" borderId="1" xfId="0" applyFont="1" applyFill="1" applyBorder="1" applyAlignment="1">
      <alignment horizontal="center"/>
    </xf>
    <xf numFmtId="0" fontId="24" fillId="0" borderId="0" xfId="0" applyFont="1" applyAlignment="1">
      <alignment horizontal="right"/>
    </xf>
    <xf numFmtId="0" fontId="24" fillId="5" borderId="2" xfId="0" applyFont="1" applyFill="1" applyBorder="1" applyAlignment="1">
      <alignment horizontal="left"/>
    </xf>
    <xf numFmtId="0" fontId="24" fillId="5" borderId="3" xfId="0" applyFont="1" applyFill="1" applyBorder="1" applyAlignment="1">
      <alignment horizontal="left"/>
    </xf>
    <xf numFmtId="0" fontId="24" fillId="5" borderId="4" xfId="0" applyFont="1" applyFill="1" applyBorder="1" applyAlignment="1">
      <alignment horizontal="left"/>
    </xf>
    <xf numFmtId="0" fontId="24" fillId="5" borderId="7" xfId="0" applyFont="1" applyFill="1" applyBorder="1" applyAlignment="1">
      <alignment horizontal="left"/>
    </xf>
    <xf numFmtId="0" fontId="24" fillId="5" borderId="8" xfId="0" applyFont="1" applyFill="1" applyBorder="1" applyAlignment="1">
      <alignment horizontal="left"/>
    </xf>
    <xf numFmtId="0" fontId="24" fillId="5" borderId="9" xfId="0" applyFont="1" applyFill="1" applyBorder="1" applyAlignment="1">
      <alignment horizontal="left"/>
    </xf>
    <xf numFmtId="0" fontId="24" fillId="0" borderId="31" xfId="0" applyFont="1" applyBorder="1" applyAlignment="1">
      <alignment horizontal="center" vertical="center"/>
    </xf>
    <xf numFmtId="0" fontId="24" fillId="0" borderId="13" xfId="0" applyFont="1" applyBorder="1" applyAlignment="1">
      <alignment horizontal="center" vertical="center"/>
    </xf>
    <xf numFmtId="0" fontId="24" fillId="0" borderId="13"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51" fillId="19" borderId="0" xfId="0" applyFont="1" applyFill="1" applyAlignment="1" applyProtection="1">
      <alignment horizontal="left" vertical="center"/>
      <protection locked="0"/>
    </xf>
    <xf numFmtId="2" fontId="37" fillId="0" borderId="31" xfId="0" applyNumberFormat="1" applyFont="1" applyBorder="1" applyAlignment="1">
      <alignment horizontal="center"/>
    </xf>
    <xf numFmtId="2" fontId="37" fillId="0" borderId="13" xfId="0" applyNumberFormat="1" applyFont="1" applyBorder="1" applyAlignment="1">
      <alignment horizontal="center"/>
    </xf>
    <xf numFmtId="2" fontId="37" fillId="0" borderId="14" xfId="0" applyNumberFormat="1" applyFont="1" applyBorder="1" applyAlignment="1">
      <alignment horizontal="center"/>
    </xf>
    <xf numFmtId="0" fontId="24" fillId="0" borderId="1" xfId="0" applyFont="1" applyFill="1" applyBorder="1" applyAlignment="1">
      <alignment horizontal="left" vertical="top" wrapText="1"/>
    </xf>
    <xf numFmtId="0" fontId="49" fillId="4" borderId="1" xfId="0" applyFont="1" applyFill="1" applyBorder="1" applyAlignment="1">
      <alignment horizontal="center"/>
    </xf>
    <xf numFmtId="0" fontId="24" fillId="0" borderId="1" xfId="0" applyFont="1" applyFill="1" applyBorder="1" applyAlignment="1">
      <alignment horizontal="center"/>
    </xf>
    <xf numFmtId="0" fontId="24" fillId="0" borderId="35"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22" fmlaLink="datos!$J$3" fmlaRange="datos!$K$3:$K$8" noThreeD="1" sel="1" val="0"/>
</file>

<file path=xl/ctrlProps/ctrlProp10.xml><?xml version="1.0" encoding="utf-8"?>
<formControlPr xmlns="http://schemas.microsoft.com/office/spreadsheetml/2009/9/main" objectType="List" dx="22" fmlaLink="datos!$J$32" fmlaRange="datos!$K$32:$K$37" noThreeD="1" sel="1" val="0"/>
</file>

<file path=xl/ctrlProps/ctrlProp11.xml><?xml version="1.0" encoding="utf-8"?>
<formControlPr xmlns="http://schemas.microsoft.com/office/spreadsheetml/2009/9/main" objectType="List" dx="22" fmlaLink="datos!$B$23" fmlaRange="datos!$C$23:$C$26" noThreeD="1" sel="1" val="0"/>
</file>

<file path=xl/ctrlProps/ctrlProp12.xml><?xml version="1.0" encoding="utf-8"?>
<formControlPr xmlns="http://schemas.microsoft.com/office/spreadsheetml/2009/9/main" objectType="List" dx="22" fmlaLink="datos!$B$18" fmlaRange="datos!$C$18:$C$21" noThreeD="1" sel="1" val="0"/>
</file>

<file path=xl/ctrlProps/ctrlProp2.xml><?xml version="1.0" encoding="utf-8"?>
<formControlPr xmlns="http://schemas.microsoft.com/office/spreadsheetml/2009/9/main" objectType="List" dx="22" fmlaLink="datos!$J$10" fmlaRange="datos!$K$10:$K$13" noThreeD="1" sel="1" val="0"/>
</file>

<file path=xl/ctrlProps/ctrlProp3.xml><?xml version="1.0" encoding="utf-8"?>
<formControlPr xmlns="http://schemas.microsoft.com/office/spreadsheetml/2009/9/main" objectType="List" dx="22" fmlaLink="datos!$F$30" fmlaRange="datos!$G$30:$G$33" noThreeD="1" sel="1" val="0"/>
</file>

<file path=xl/ctrlProps/ctrlProp4.xml><?xml version="1.0" encoding="utf-8"?>
<formControlPr xmlns="http://schemas.microsoft.com/office/spreadsheetml/2009/9/main" objectType="List" dx="22" fmlaLink="datos!$J$26" fmlaRange="datos!$K$26:$K$29" noThreeD="1" sel="1" val="0"/>
</file>

<file path=xl/ctrlProps/ctrlProp5.xml><?xml version="1.0" encoding="utf-8"?>
<formControlPr xmlns="http://schemas.microsoft.com/office/spreadsheetml/2009/9/main" objectType="List" dx="22" fmlaLink="datos!$J$20" fmlaRange="datos!$K$20:$K$23" noThreeD="1" sel="1" val="0"/>
</file>

<file path=xl/ctrlProps/ctrlProp6.xml><?xml version="1.0" encoding="utf-8"?>
<formControlPr xmlns="http://schemas.microsoft.com/office/spreadsheetml/2009/9/main" objectType="List" dx="22" fmlaLink="datos!$J$16" fmlaRange="datos!$K$16:$K$18" noThreeD="1" sel="1" val="0"/>
</file>

<file path=xl/ctrlProps/ctrlProp7.xml><?xml version="1.0" encoding="utf-8"?>
<formControlPr xmlns="http://schemas.microsoft.com/office/spreadsheetml/2009/9/main" objectType="List" dx="22" fmlaLink="datos!$B$2" fmlaRange="datos!$C$2:$C$7" noThreeD="1" sel="1" val="0"/>
</file>

<file path=xl/ctrlProps/ctrlProp8.xml><?xml version="1.0" encoding="utf-8"?>
<formControlPr xmlns="http://schemas.microsoft.com/office/spreadsheetml/2009/9/main" objectType="List" dx="22" fmlaLink="datos!$Q$4" fmlaRange="datos!$R$4:$R$53" noThreeD="1" sel="1" val="0"/>
</file>

<file path=xl/ctrlProps/ctrlProp9.xml><?xml version="1.0" encoding="utf-8"?>
<formControlPr xmlns="http://schemas.microsoft.com/office/spreadsheetml/2009/9/main" objectType="List" dx="22" fmlaLink="datos!$B$10" fmlaRange="datos!$C$10:$C$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10</xdr:col>
      <xdr:colOff>419100</xdr:colOff>
      <xdr:row>27</xdr:row>
      <xdr:rowOff>9525</xdr:rowOff>
    </xdr:from>
    <xdr:to>
      <xdr:col>11</xdr:col>
      <xdr:colOff>752475</xdr:colOff>
      <xdr:row>28</xdr:row>
      <xdr:rowOff>59657</xdr:rowOff>
    </xdr:to>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7134225" y="6029325"/>
          <a:ext cx="809625" cy="240632"/>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Tipo diseño</a:t>
          </a:r>
        </a:p>
      </xdr:txBody>
    </xdr:sp>
    <xdr:clientData/>
  </xdr:twoCellAnchor>
  <xdr:twoCellAnchor>
    <xdr:from>
      <xdr:col>9</xdr:col>
      <xdr:colOff>19050</xdr:colOff>
      <xdr:row>23</xdr:row>
      <xdr:rowOff>2305</xdr:rowOff>
    </xdr:from>
    <xdr:to>
      <xdr:col>11</xdr:col>
      <xdr:colOff>161925</xdr:colOff>
      <xdr:row>24</xdr:row>
      <xdr:rowOff>52437</xdr:rowOff>
    </xdr:to>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6257925" y="5260105"/>
          <a:ext cx="1095375" cy="240632"/>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Tipo de elemento</a:t>
          </a:r>
        </a:p>
      </xdr:txBody>
    </xdr:sp>
    <xdr:clientData/>
  </xdr:twoCellAnchor>
  <xdr:twoCellAnchor>
    <xdr:from>
      <xdr:col>3</xdr:col>
      <xdr:colOff>19051</xdr:colOff>
      <xdr:row>12</xdr:row>
      <xdr:rowOff>19050</xdr:rowOff>
    </xdr:from>
    <xdr:to>
      <xdr:col>5</xdr:col>
      <xdr:colOff>142875</xdr:colOff>
      <xdr:row>13</xdr:row>
      <xdr:rowOff>104775</xdr:rowOff>
    </xdr:to>
    <xdr:sp macro="" textlink="">
      <xdr:nvSpPr>
        <xdr:cNvPr id="18" name="CuadroTexto 17">
          <a:extLst>
            <a:ext uri="{FF2B5EF4-FFF2-40B4-BE49-F238E27FC236}">
              <a16:creationId xmlns:a16="http://schemas.microsoft.com/office/drawing/2014/main" id="{00000000-0008-0000-0000-000012000000}"/>
            </a:ext>
          </a:extLst>
        </xdr:cNvPr>
        <xdr:cNvSpPr txBox="1"/>
      </xdr:nvSpPr>
      <xdr:spPr bwMode="auto">
        <a:xfrm>
          <a:off x="2152651" y="2781300"/>
          <a:ext cx="1533524" cy="285750"/>
        </a:xfrm>
        <a:prstGeom prst="rect">
          <a:avLst/>
        </a:prstGeom>
        <a:solidFill>
          <a:schemeClr val="bg1">
            <a:lumMod val="6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ysClr val="windowText" lastClr="000000"/>
              </a:solidFill>
            </a:rPr>
            <a:t>Severidad climática,</a:t>
          </a:r>
          <a:r>
            <a:rPr lang="es-ES" sz="1100" b="1" i="1">
              <a:solidFill>
                <a:sysClr val="windowText" lastClr="000000"/>
              </a:solidFill>
            </a:rPr>
            <a:t> k</a:t>
          </a:r>
          <a:r>
            <a:rPr lang="es-ES" sz="1100" b="1" i="1" baseline="-25000">
              <a:solidFill>
                <a:sysClr val="windowText" lastClr="000000"/>
              </a:solidFill>
            </a:rPr>
            <a:t>s1</a:t>
          </a:r>
        </a:p>
      </xdr:txBody>
    </xdr:sp>
    <xdr:clientData/>
  </xdr:twoCellAnchor>
  <xdr:twoCellAnchor>
    <xdr:from>
      <xdr:col>9</xdr:col>
      <xdr:colOff>28575</xdr:colOff>
      <xdr:row>22</xdr:row>
      <xdr:rowOff>19043</xdr:rowOff>
    </xdr:from>
    <xdr:to>
      <xdr:col>11</xdr:col>
      <xdr:colOff>762000</xdr:colOff>
      <xdr:row>23</xdr:row>
      <xdr:rowOff>57143</xdr:rowOff>
    </xdr:to>
    <xdr:sp macro="" textlink="">
      <xdr:nvSpPr>
        <xdr:cNvPr id="11" name="CuadroTexto 10">
          <a:extLst>
            <a:ext uri="{FF2B5EF4-FFF2-40B4-BE49-F238E27FC236}">
              <a16:creationId xmlns:a16="http://schemas.microsoft.com/office/drawing/2014/main" id="{00000000-0008-0000-0000-00000B000000}"/>
            </a:ext>
          </a:extLst>
        </xdr:cNvPr>
        <xdr:cNvSpPr txBox="1"/>
      </xdr:nvSpPr>
      <xdr:spPr bwMode="auto">
        <a:xfrm>
          <a:off x="6267450" y="5086343"/>
          <a:ext cx="1685925" cy="228600"/>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100" b="1"/>
            <a:t>Detalles constructivos, </a:t>
          </a:r>
          <a:r>
            <a:rPr lang="es-ES" sz="1100" b="1" i="1"/>
            <a:t>k</a:t>
          </a:r>
          <a:r>
            <a:rPr lang="es-ES" sz="1100" b="1" i="1" baseline="-25000"/>
            <a:t>s5</a:t>
          </a:r>
        </a:p>
      </xdr:txBody>
    </xdr:sp>
    <xdr:clientData/>
  </xdr:twoCellAnchor>
  <xdr:twoCellAnchor>
    <xdr:from>
      <xdr:col>9</xdr:col>
      <xdr:colOff>57150</xdr:colOff>
      <xdr:row>17</xdr:row>
      <xdr:rowOff>19050</xdr:rowOff>
    </xdr:from>
    <xdr:to>
      <xdr:col>11</xdr:col>
      <xdr:colOff>533400</xdr:colOff>
      <xdr:row>18</xdr:row>
      <xdr:rowOff>19645</xdr:rowOff>
    </xdr:to>
    <xdr:sp macro="" textlink="">
      <xdr:nvSpPr>
        <xdr:cNvPr id="9" name="CuadroTexto 8">
          <a:extLst>
            <a:ext uri="{FF2B5EF4-FFF2-40B4-BE49-F238E27FC236}">
              <a16:creationId xmlns:a16="http://schemas.microsoft.com/office/drawing/2014/main" id="{00000000-0008-0000-0000-000009000000}"/>
            </a:ext>
          </a:extLst>
        </xdr:cNvPr>
        <xdr:cNvSpPr txBox="1"/>
      </xdr:nvSpPr>
      <xdr:spPr bwMode="auto">
        <a:xfrm>
          <a:off x="6296025" y="4029075"/>
          <a:ext cx="1428750" cy="238720"/>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Distancia al suelo, </a:t>
          </a:r>
          <a:r>
            <a:rPr lang="es-ES" sz="1100" b="1" i="1"/>
            <a:t>k</a:t>
          </a:r>
          <a:r>
            <a:rPr lang="es-ES" sz="1100" b="1" i="1" baseline="-25000"/>
            <a:t>s4</a:t>
          </a:r>
        </a:p>
      </xdr:txBody>
    </xdr:sp>
    <xdr:clientData/>
  </xdr:twoCellAnchor>
  <xdr:twoCellAnchor>
    <xdr:from>
      <xdr:col>11</xdr:col>
      <xdr:colOff>371475</xdr:colOff>
      <xdr:row>7</xdr:row>
      <xdr:rowOff>28577</xdr:rowOff>
    </xdr:from>
    <xdr:to>
      <xdr:col>15</xdr:col>
      <xdr:colOff>504825</xdr:colOff>
      <xdr:row>9</xdr:row>
      <xdr:rowOff>28574</xdr:rowOff>
    </xdr:to>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7562850" y="1647827"/>
          <a:ext cx="2667000" cy="457197"/>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(D) vuelo del alero respecto de la fachada</a:t>
          </a:r>
        </a:p>
      </xdr:txBody>
    </xdr:sp>
    <xdr:clientData/>
  </xdr:twoCellAnchor>
  <xdr:twoCellAnchor>
    <xdr:from>
      <xdr:col>9</xdr:col>
      <xdr:colOff>76200</xdr:colOff>
      <xdr:row>12</xdr:row>
      <xdr:rowOff>28578</xdr:rowOff>
    </xdr:from>
    <xdr:to>
      <xdr:col>13</xdr:col>
      <xdr:colOff>581026</xdr:colOff>
      <xdr:row>13</xdr:row>
      <xdr:rowOff>104775</xdr:rowOff>
    </xdr:to>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6315075" y="2800353"/>
          <a:ext cx="2771776" cy="314322"/>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Fachada</a:t>
          </a:r>
          <a:r>
            <a:rPr lang="es-ES" sz="1000" b="0" i="1" baseline="0"/>
            <a:t> NO expuesta (ha distancia al alero)</a:t>
          </a:r>
          <a:endParaRPr lang="es-ES" sz="1000" b="0" i="1"/>
        </a:p>
      </xdr:txBody>
    </xdr:sp>
    <xdr:clientData/>
  </xdr:twoCellAnchor>
  <xdr:twoCellAnchor>
    <xdr:from>
      <xdr:col>9</xdr:col>
      <xdr:colOff>57149</xdr:colOff>
      <xdr:row>5</xdr:row>
      <xdr:rowOff>19050</xdr:rowOff>
    </xdr:from>
    <xdr:to>
      <xdr:col>11</xdr:col>
      <xdr:colOff>628649</xdr:colOff>
      <xdr:row>6</xdr:row>
      <xdr:rowOff>31929</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715124" y="1171575"/>
          <a:ext cx="1524000" cy="241479"/>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Aleros y cornisas, </a:t>
          </a:r>
          <a:r>
            <a:rPr lang="es-ES" sz="1100" b="1" i="1"/>
            <a:t>k</a:t>
          </a:r>
          <a:r>
            <a:rPr lang="es-ES" sz="1100" b="1" i="1" baseline="-25000"/>
            <a:t>s3</a:t>
          </a:r>
        </a:p>
      </xdr:txBody>
    </xdr:sp>
    <xdr:clientData/>
  </xdr:twoCellAnchor>
  <mc:AlternateContent xmlns:mc="http://schemas.openxmlformats.org/markup-compatibility/2006">
    <mc:Choice xmlns:a14="http://schemas.microsoft.com/office/drawing/2010/main" Requires="a14">
      <xdr:twoCellAnchor>
        <xdr:from>
          <xdr:col>9</xdr:col>
          <xdr:colOff>85725</xdr:colOff>
          <xdr:row>27</xdr:row>
          <xdr:rowOff>0</xdr:rowOff>
        </xdr:from>
        <xdr:to>
          <xdr:col>10</xdr:col>
          <xdr:colOff>438150</xdr:colOff>
          <xdr:row>30</xdr:row>
          <xdr:rowOff>190500</xdr:rowOff>
        </xdr:to>
        <xdr:sp macro="" textlink="">
          <xdr:nvSpPr>
            <xdr:cNvPr id="1030" name="List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24</xdr:row>
          <xdr:rowOff>38100</xdr:rowOff>
        </xdr:from>
        <xdr:to>
          <xdr:col>11</xdr:col>
          <xdr:colOff>742950</xdr:colOff>
          <xdr:row>26</xdr:row>
          <xdr:rowOff>161925</xdr:rowOff>
        </xdr:to>
        <xdr:sp macro="" textlink="">
          <xdr:nvSpPr>
            <xdr:cNvPr id="1033" name="List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9525</xdr:colOff>
      <xdr:row>5</xdr:row>
      <xdr:rowOff>133350</xdr:rowOff>
    </xdr:from>
    <xdr:to>
      <xdr:col>6</xdr:col>
      <xdr:colOff>133350</xdr:colOff>
      <xdr:row>6</xdr:row>
      <xdr:rowOff>114300</xdr:rowOff>
    </xdr:to>
    <xdr:sp macro="" textlink="">
      <xdr:nvSpPr>
        <xdr:cNvPr id="14" name="CuadroTexto 13">
          <a:extLst>
            <a:ext uri="{FF2B5EF4-FFF2-40B4-BE49-F238E27FC236}">
              <a16:creationId xmlns:a16="http://schemas.microsoft.com/office/drawing/2014/main" id="{00000000-0008-0000-0000-00000E000000}"/>
            </a:ext>
          </a:extLst>
        </xdr:cNvPr>
        <xdr:cNvSpPr txBox="1"/>
      </xdr:nvSpPr>
      <xdr:spPr bwMode="auto">
        <a:xfrm>
          <a:off x="2562225" y="1857375"/>
          <a:ext cx="2143125" cy="2095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a:t>Índice de exposición Básica, </a:t>
          </a:r>
          <a:r>
            <a:rPr lang="es-ES" sz="1100" b="1" i="1"/>
            <a:t>I</a:t>
          </a:r>
          <a:r>
            <a:rPr lang="es-ES" sz="1100" b="1" i="1" baseline="-25000"/>
            <a:t>so</a:t>
          </a:r>
        </a:p>
      </xdr:txBody>
    </xdr:sp>
    <xdr:clientData/>
  </xdr:twoCellAnchor>
  <mc:AlternateContent xmlns:mc="http://schemas.openxmlformats.org/markup-compatibility/2006">
    <mc:Choice xmlns:a14="http://schemas.microsoft.com/office/drawing/2010/main" Requires="a14">
      <xdr:twoCellAnchor>
        <xdr:from>
          <xdr:col>9</xdr:col>
          <xdr:colOff>152400</xdr:colOff>
          <xdr:row>17</xdr:row>
          <xdr:rowOff>228600</xdr:rowOff>
        </xdr:from>
        <xdr:to>
          <xdr:col>11</xdr:col>
          <xdr:colOff>171450</xdr:colOff>
          <xdr:row>20</xdr:row>
          <xdr:rowOff>152400</xdr:rowOff>
        </xdr:to>
        <xdr:sp macro="" textlink="">
          <xdr:nvSpPr>
            <xdr:cNvPr id="1029" name="List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9526</xdr:colOff>
      <xdr:row>17</xdr:row>
      <xdr:rowOff>9524</xdr:rowOff>
    </xdr:from>
    <xdr:to>
      <xdr:col>6</xdr:col>
      <xdr:colOff>428626</xdr:colOff>
      <xdr:row>18</xdr:row>
      <xdr:rowOff>57149</xdr:rowOff>
    </xdr:to>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2562226" y="5400674"/>
          <a:ext cx="2438400" cy="238125"/>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1100" b="1">
              <a:solidFill>
                <a:schemeClr val="bg1"/>
              </a:solidFill>
              <a:effectLst/>
              <a:latin typeface="+mn-lt"/>
              <a:ea typeface="+mn-ea"/>
              <a:cs typeface="+mn-cs"/>
            </a:rPr>
            <a:t>Índice de exposición mesoclimática, </a:t>
          </a:r>
          <a:r>
            <a:rPr lang="es-ES" sz="1100" b="1" i="1">
              <a:solidFill>
                <a:schemeClr val="bg1"/>
              </a:solidFill>
              <a:effectLst/>
              <a:latin typeface="+mn-lt"/>
              <a:ea typeface="+mn-ea"/>
              <a:cs typeface="+mn-cs"/>
            </a:rPr>
            <a:t>I</a:t>
          </a:r>
          <a:r>
            <a:rPr lang="es-ES" sz="1100" b="1" i="1" baseline="-25000">
              <a:solidFill>
                <a:schemeClr val="bg1"/>
              </a:solidFill>
              <a:effectLst/>
              <a:latin typeface="+mn-lt"/>
              <a:ea typeface="+mn-ea"/>
              <a:cs typeface="+mn-cs"/>
            </a:rPr>
            <a:t>s</a:t>
          </a:r>
          <a:endParaRPr lang="es-ES">
            <a:solidFill>
              <a:schemeClr val="bg1"/>
            </a:solidFill>
            <a:effectLst/>
          </a:endParaRPr>
        </a:p>
      </xdr:txBody>
    </xdr:sp>
    <xdr:clientData/>
  </xdr:twoCellAnchor>
  <xdr:twoCellAnchor>
    <xdr:from>
      <xdr:col>9</xdr:col>
      <xdr:colOff>28575</xdr:colOff>
      <xdr:row>6</xdr:row>
      <xdr:rowOff>2305</xdr:rowOff>
    </xdr:from>
    <xdr:to>
      <xdr:col>11</xdr:col>
      <xdr:colOff>381000</xdr:colOff>
      <xdr:row>7</xdr:row>
      <xdr:rowOff>4812</xdr:rowOff>
    </xdr:to>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6686550" y="1383430"/>
          <a:ext cx="1304925" cy="240632"/>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Tipo de exposición</a:t>
          </a:r>
        </a:p>
      </xdr:txBody>
    </xdr:sp>
    <xdr:clientData/>
  </xdr:twoCellAnchor>
  <xdr:twoCellAnchor>
    <xdr:from>
      <xdr:col>9</xdr:col>
      <xdr:colOff>47624</xdr:colOff>
      <xdr:row>8</xdr:row>
      <xdr:rowOff>133353</xdr:rowOff>
    </xdr:from>
    <xdr:to>
      <xdr:col>13</xdr:col>
      <xdr:colOff>581025</xdr:colOff>
      <xdr:row>9</xdr:row>
      <xdr:rowOff>171450</xdr:rowOff>
    </xdr:to>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6705599" y="1981203"/>
          <a:ext cx="2800351" cy="266697"/>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Fachada</a:t>
          </a:r>
          <a:r>
            <a:rPr lang="es-ES" sz="1000" b="0" i="1" baseline="0"/>
            <a:t> expuesta (ha distancia respecto del alero)</a:t>
          </a:r>
          <a:endParaRPr lang="es-ES" sz="1000" b="0" i="1"/>
        </a:p>
      </xdr:txBody>
    </xdr:sp>
    <xdr:clientData/>
  </xdr:twoCellAnchor>
  <mc:AlternateContent xmlns:mc="http://schemas.openxmlformats.org/markup-compatibility/2006">
    <mc:Choice xmlns:a14="http://schemas.microsoft.com/office/drawing/2010/main" Requires="a14">
      <xdr:twoCellAnchor>
        <xdr:from>
          <xdr:col>9</xdr:col>
          <xdr:colOff>133350</xdr:colOff>
          <xdr:row>9</xdr:row>
          <xdr:rowOff>123825</xdr:rowOff>
        </xdr:from>
        <xdr:to>
          <xdr:col>12</xdr:col>
          <xdr:colOff>438150</xdr:colOff>
          <xdr:row>11</xdr:row>
          <xdr:rowOff>190500</xdr:rowOff>
        </xdr:to>
        <xdr:sp macro="" textlink="">
          <xdr:nvSpPr>
            <xdr:cNvPr id="1113" name="List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13</xdr:row>
          <xdr:rowOff>19050</xdr:rowOff>
        </xdr:from>
        <xdr:to>
          <xdr:col>12</xdr:col>
          <xdr:colOff>447675</xdr:colOff>
          <xdr:row>15</xdr:row>
          <xdr:rowOff>104775</xdr:rowOff>
        </xdr:to>
        <xdr:sp macro="" textlink="">
          <xdr:nvSpPr>
            <xdr:cNvPr id="1114" name="List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xdr:row>
          <xdr:rowOff>228600</xdr:rowOff>
        </xdr:from>
        <xdr:to>
          <xdr:col>11</xdr:col>
          <xdr:colOff>371475</xdr:colOff>
          <xdr:row>8</xdr:row>
          <xdr:rowOff>152400</xdr:rowOff>
        </xdr:to>
        <xdr:sp macro="" textlink="">
          <xdr:nvSpPr>
            <xdr:cNvPr id="1169" name="List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114300</xdr:rowOff>
        </xdr:from>
        <xdr:to>
          <xdr:col>6</xdr:col>
          <xdr:colOff>85725</xdr:colOff>
          <xdr:row>10</xdr:row>
          <xdr:rowOff>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114300</xdr:rowOff>
        </xdr:from>
        <xdr:to>
          <xdr:col>7</xdr:col>
          <xdr:colOff>762000</xdr:colOff>
          <xdr:row>10</xdr:row>
          <xdr:rowOff>0</xdr:rowOff>
        </xdr:to>
        <xdr:sp macro="" textlink="">
          <xdr:nvSpPr>
            <xdr:cNvPr id="1388" name="List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13</xdr:row>
          <xdr:rowOff>38100</xdr:rowOff>
        </xdr:from>
        <xdr:to>
          <xdr:col>4</xdr:col>
          <xdr:colOff>485775</xdr:colOff>
          <xdr:row>15</xdr:row>
          <xdr:rowOff>228600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76200</xdr:colOff>
      <xdr:row>22</xdr:row>
      <xdr:rowOff>9525</xdr:rowOff>
    </xdr:from>
    <xdr:to>
      <xdr:col>7</xdr:col>
      <xdr:colOff>209550</xdr:colOff>
      <xdr:row>30</xdr:row>
      <xdr:rowOff>190500</xdr:rowOff>
    </xdr:to>
    <xdr:grpSp>
      <xdr:nvGrpSpPr>
        <xdr:cNvPr id="8299" name="Grupo 4">
          <a:extLst>
            <a:ext uri="{FF2B5EF4-FFF2-40B4-BE49-F238E27FC236}">
              <a16:creationId xmlns:a16="http://schemas.microsoft.com/office/drawing/2014/main" id="{00000000-0008-0000-0000-00006B200000}"/>
            </a:ext>
          </a:extLst>
        </xdr:cNvPr>
        <xdr:cNvGrpSpPr>
          <a:grpSpLocks/>
        </xdr:cNvGrpSpPr>
      </xdr:nvGrpSpPr>
      <xdr:grpSpPr bwMode="auto">
        <a:xfrm>
          <a:off x="2209800" y="5076825"/>
          <a:ext cx="2638425" cy="1704975"/>
          <a:chOff x="2628900" y="5324475"/>
          <a:chExt cx="2638425" cy="1714722"/>
        </a:xfrm>
      </xdr:grpSpPr>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2628900" y="5324475"/>
            <a:ext cx="1752600" cy="277803"/>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100" b="1">
                <a:solidFill>
                  <a:sysClr val="windowText" lastClr="000000"/>
                </a:solidFill>
              </a:rPr>
              <a:t>Espesor del elemento</a:t>
            </a:r>
            <a:r>
              <a:rPr lang="es-ES" sz="1100" b="1" i="1">
                <a:solidFill>
                  <a:sysClr val="windowText" lastClr="000000"/>
                </a:solidFill>
              </a:rPr>
              <a:t>, k</a:t>
            </a:r>
            <a:r>
              <a:rPr lang="es-ES" sz="1100" b="1" i="1" baseline="-25000">
                <a:solidFill>
                  <a:sysClr val="windowText" lastClr="000000"/>
                </a:solidFill>
              </a:rPr>
              <a:t>s2</a:t>
            </a:r>
          </a:p>
        </xdr:txBody>
      </xdr:sp>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628900" y="5544802"/>
            <a:ext cx="1304925" cy="239486"/>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Tipo de elemento</a:t>
            </a:r>
          </a:p>
        </xdr:txBody>
      </xdr:sp>
      <xdr:sp macro="" textlink="">
        <xdr:nvSpPr>
          <xdr:cNvPr id="16" name="CuadroTexto 15">
            <a:extLst>
              <a:ext uri="{FF2B5EF4-FFF2-40B4-BE49-F238E27FC236}">
                <a16:creationId xmlns:a16="http://schemas.microsoft.com/office/drawing/2014/main" id="{00000000-0008-0000-0000-000010000000}"/>
              </a:ext>
            </a:extLst>
          </xdr:cNvPr>
          <xdr:cNvSpPr txBox="1"/>
        </xdr:nvSpPr>
        <xdr:spPr bwMode="auto">
          <a:xfrm>
            <a:off x="2628900" y="6311156"/>
            <a:ext cx="1933575" cy="22032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0" i="1"/>
              <a:t>Espesor deL elemento</a:t>
            </a:r>
          </a:p>
        </xdr:txBody>
      </xdr:sp>
      <mc:AlternateContent xmlns:mc="http://schemas.openxmlformats.org/markup-compatibility/2006">
        <mc:Choice xmlns:a14="http://schemas.microsoft.com/office/drawing/2010/main" Requires="a14">
          <xdr:sp macro="" textlink="">
            <xdr:nvSpPr>
              <xdr:cNvPr id="1038" name="List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705100" y="5810250"/>
                <a:ext cx="2562225" cy="5143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37" name="List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2724151" y="6526170"/>
                <a:ext cx="866775" cy="513027"/>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xdr:twoCellAnchor>
  <xdr:twoCellAnchor>
    <xdr:from>
      <xdr:col>6</xdr:col>
      <xdr:colOff>161925</xdr:colOff>
      <xdr:row>12</xdr:row>
      <xdr:rowOff>9525</xdr:rowOff>
    </xdr:from>
    <xdr:to>
      <xdr:col>8</xdr:col>
      <xdr:colOff>666750</xdr:colOff>
      <xdr:row>15</xdr:row>
      <xdr:rowOff>47625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4314825" y="2781300"/>
          <a:ext cx="1809750" cy="685800"/>
        </a:xfrm>
        <a:prstGeom prst="rect">
          <a:avLst/>
        </a:prstGeom>
        <a:solidFill>
          <a:schemeClr val="accent3">
            <a:lumMod val="60000"/>
            <a:lumOff val="4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000" b="1"/>
            <a:t>Instrucciones en la pestaña de "Leyenda" o más detalladas en la Monografía nª 30 de</a:t>
          </a:r>
          <a:r>
            <a:rPr lang="es-ES" sz="1000" b="1" baseline="0"/>
            <a:t> INIA</a:t>
          </a:r>
          <a:endParaRPr lang="es-ES" sz="1000" b="1"/>
        </a:p>
      </xdr:txBody>
    </xdr:sp>
    <xdr:clientData/>
  </xdr:twoCellAnchor>
  <xdr:twoCellAnchor>
    <xdr:from>
      <xdr:col>13</xdr:col>
      <xdr:colOff>38100</xdr:colOff>
      <xdr:row>17</xdr:row>
      <xdr:rowOff>47618</xdr:rowOff>
    </xdr:from>
    <xdr:to>
      <xdr:col>15</xdr:col>
      <xdr:colOff>342900</xdr:colOff>
      <xdr:row>18</xdr:row>
      <xdr:rowOff>104775</xdr:rowOff>
    </xdr:to>
    <xdr:sp macro="" textlink="">
      <xdr:nvSpPr>
        <xdr:cNvPr id="32" name="CuadroTexto 31">
          <a:extLst>
            <a:ext uri="{FF2B5EF4-FFF2-40B4-BE49-F238E27FC236}">
              <a16:creationId xmlns:a16="http://schemas.microsoft.com/office/drawing/2014/main" id="{00000000-0008-0000-0000-000020000000}"/>
            </a:ext>
          </a:extLst>
        </xdr:cNvPr>
        <xdr:cNvSpPr txBox="1"/>
      </xdr:nvSpPr>
      <xdr:spPr bwMode="auto">
        <a:xfrm>
          <a:off x="8543925" y="5076818"/>
          <a:ext cx="1524000" cy="247657"/>
        </a:xfrm>
        <a:prstGeom prst="rect">
          <a:avLst/>
        </a:prstGeom>
        <a:solidFill>
          <a:srgbClr val="C1FD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100" b="1"/>
            <a:t>Riesgos especiales, </a:t>
          </a:r>
          <a:r>
            <a:rPr lang="es-ES" sz="1100" b="1" i="1"/>
            <a:t>k</a:t>
          </a:r>
          <a:r>
            <a:rPr lang="es-ES" sz="1100" b="1" i="1" baseline="-25000"/>
            <a:t>s6</a:t>
          </a:r>
        </a:p>
      </xdr:txBody>
    </xdr:sp>
    <xdr:clientData/>
  </xdr:twoCellAnchor>
  <mc:AlternateContent xmlns:mc="http://schemas.openxmlformats.org/markup-compatibility/2006">
    <mc:Choice xmlns:a14="http://schemas.microsoft.com/office/drawing/2010/main" Requires="a14">
      <xdr:twoCellAnchor>
        <xdr:from>
          <xdr:col>13</xdr:col>
          <xdr:colOff>123825</xdr:colOff>
          <xdr:row>18</xdr:row>
          <xdr:rowOff>95250</xdr:rowOff>
        </xdr:from>
        <xdr:to>
          <xdr:col>15</xdr:col>
          <xdr:colOff>142875</xdr:colOff>
          <xdr:row>22</xdr:row>
          <xdr:rowOff>114300</xdr:rowOff>
        </xdr:to>
        <xdr:sp macro="" textlink="">
          <xdr:nvSpPr>
            <xdr:cNvPr id="8192" name="List Box 1024" hidden="1">
              <a:extLst>
                <a:ext uri="{63B3BB69-23CF-44E3-9099-C40C66FF867C}">
                  <a14:compatExt spid="_x0000_s8192"/>
                </a:ext>
                <a:ext uri="{FF2B5EF4-FFF2-40B4-BE49-F238E27FC236}">
                  <a16:creationId xmlns:a16="http://schemas.microsoft.com/office/drawing/2014/main" id="{00000000-0008-0000-0000-00000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13</xdr:col>
      <xdr:colOff>257175</xdr:colOff>
      <xdr:row>9</xdr:row>
      <xdr:rowOff>133350</xdr:rowOff>
    </xdr:from>
    <xdr:to>
      <xdr:col>16</xdr:col>
      <xdr:colOff>0</xdr:colOff>
      <xdr:row>15</xdr:row>
      <xdr:rowOff>114300</xdr:rowOff>
    </xdr:to>
    <xdr:pic>
      <xdr:nvPicPr>
        <xdr:cNvPr id="8302" name="Imagen 35">
          <a:extLst>
            <a:ext uri="{FF2B5EF4-FFF2-40B4-BE49-F238E27FC236}">
              <a16:creationId xmlns:a16="http://schemas.microsoft.com/office/drawing/2014/main" id="{00000000-0008-0000-0000-00006E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63" t="10344" r="8951"/>
        <a:stretch>
          <a:fillRect/>
        </a:stretch>
      </xdr:blipFill>
      <xdr:spPr bwMode="auto">
        <a:xfrm>
          <a:off x="8763000" y="2209800"/>
          <a:ext cx="15716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619125</xdr:colOff>
      <xdr:row>0</xdr:row>
      <xdr:rowOff>38100</xdr:rowOff>
    </xdr:from>
    <xdr:to>
      <xdr:col>5</xdr:col>
      <xdr:colOff>133350</xdr:colOff>
      <xdr:row>2</xdr:row>
      <xdr:rowOff>57150</xdr:rowOff>
    </xdr:to>
    <xdr:pic>
      <xdr:nvPicPr>
        <xdr:cNvPr id="8303" name="Imagen 34" descr="Anagrama">
          <a:extLst>
            <a:ext uri="{FF2B5EF4-FFF2-40B4-BE49-F238E27FC236}">
              <a16:creationId xmlns:a16="http://schemas.microsoft.com/office/drawing/2014/main" id="{00000000-0008-0000-0000-00006F2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2725" y="38100"/>
          <a:ext cx="9239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0</xdr:row>
      <xdr:rowOff>0</xdr:rowOff>
    </xdr:from>
    <xdr:to>
      <xdr:col>6</xdr:col>
      <xdr:colOff>361950</xdr:colOff>
      <xdr:row>2</xdr:row>
      <xdr:rowOff>38100</xdr:rowOff>
    </xdr:to>
    <xdr:pic>
      <xdr:nvPicPr>
        <xdr:cNvPr id="8304" name="Imagen 35" descr="Universidad de Córdoba">
          <a:extLst>
            <a:ext uri="{FF2B5EF4-FFF2-40B4-BE49-F238E27FC236}">
              <a16:creationId xmlns:a16="http://schemas.microsoft.com/office/drawing/2014/main" id="{00000000-0008-0000-0000-0000702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7535" t="11240" r="8218" b="15199"/>
        <a:stretch>
          <a:fillRect/>
        </a:stretch>
      </xdr:blipFill>
      <xdr:spPr bwMode="auto">
        <a:xfrm>
          <a:off x="3790950" y="0"/>
          <a:ext cx="7239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476250</xdr:colOff>
      <xdr:row>0</xdr:row>
      <xdr:rowOff>76200</xdr:rowOff>
    </xdr:from>
    <xdr:to>
      <xdr:col>8</xdr:col>
      <xdr:colOff>561975</xdr:colOff>
      <xdr:row>2</xdr:row>
      <xdr:rowOff>28575</xdr:rowOff>
    </xdr:to>
    <xdr:pic>
      <xdr:nvPicPr>
        <xdr:cNvPr id="8305" name="Imagen 34">
          <a:extLst>
            <a:ext uri="{FF2B5EF4-FFF2-40B4-BE49-F238E27FC236}">
              <a16:creationId xmlns:a16="http://schemas.microsoft.com/office/drawing/2014/main" id="{00000000-0008-0000-0000-0000712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29150" y="76200"/>
          <a:ext cx="1390650" cy="333375"/>
        </a:xfrm>
        <a:prstGeom prst="rect">
          <a:avLst/>
        </a:prstGeom>
        <a:solidFill>
          <a:srgbClr val="FFFFFF"/>
        </a:solidFill>
        <a:ln w="0">
          <a:solidFill>
            <a:srgbClr val="808080"/>
          </a:solidFill>
          <a:miter lim="800000"/>
          <a:headEnd/>
          <a:tailEnd/>
        </a:ln>
      </xdr:spPr>
    </xdr:pic>
    <xdr:clientData/>
  </xdr:twoCellAnchor>
  <xdr:twoCellAnchor>
    <xdr:from>
      <xdr:col>0</xdr:col>
      <xdr:colOff>38100</xdr:colOff>
      <xdr:row>18</xdr:row>
      <xdr:rowOff>161925</xdr:rowOff>
    </xdr:from>
    <xdr:to>
      <xdr:col>2</xdr:col>
      <xdr:colOff>552450</xdr:colOff>
      <xdr:row>31</xdr:row>
      <xdr:rowOff>9525</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38100" y="4448175"/>
          <a:ext cx="2038350" cy="2352675"/>
        </a:xfrm>
        <a:prstGeom prst="rect">
          <a:avLst/>
        </a:prstGeom>
        <a:solidFill>
          <a:srgbClr val="9C311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bg1"/>
              </a:solidFill>
            </a:rPr>
            <a:t>ADVERTENCIA</a:t>
          </a:r>
          <a:r>
            <a:rPr lang="es-ES" sz="1100" b="1">
              <a:solidFill>
                <a:schemeClr val="bg1"/>
              </a:solidFill>
            </a:rPr>
            <a:t>:</a:t>
          </a:r>
        </a:p>
        <a:p>
          <a:r>
            <a:rPr lang="es-ES" sz="1100" b="1">
              <a:solidFill>
                <a:schemeClr val="bg1"/>
              </a:solidFill>
              <a:latin typeface="Arial Narrow" panose="020B0606020202030204" pitchFamily="34" charset="0"/>
            </a:rPr>
            <a:t>La presente calculadora es una herramienta que puede resultar de utilidad para los prescriptores a la hora de evaluar la clase de uso en la</a:t>
          </a:r>
          <a:r>
            <a:rPr lang="es-ES" sz="1100" b="1" baseline="0">
              <a:solidFill>
                <a:schemeClr val="bg1"/>
              </a:solidFill>
              <a:latin typeface="Arial Narrow" panose="020B0606020202030204" pitchFamily="34" charset="0"/>
            </a:rPr>
            <a:t> que va a trabajar la madera de acuerdo con el diseño aplicado, así como la optimización de este. </a:t>
          </a:r>
        </a:p>
        <a:p>
          <a:r>
            <a:rPr lang="es-ES" sz="1100" b="1" baseline="0">
              <a:solidFill>
                <a:schemeClr val="bg1"/>
              </a:solidFill>
              <a:latin typeface="Arial Narrow" panose="020B0606020202030204" pitchFamily="34" charset="0"/>
            </a:rPr>
            <a:t>No se trata de un instrumento de uso obligatorio, por lo que su empleo se hará de acuerdo con el criterio del prescriptor y/o diseñador.</a:t>
          </a:r>
          <a:endParaRPr lang="es-ES" sz="1100" b="1">
            <a:solidFill>
              <a:schemeClr val="bg1"/>
            </a:solidFill>
            <a:latin typeface="Arial Narrow" panose="020B0606020202030204" pitchFamily="34" charset="0"/>
          </a:endParaRPr>
        </a:p>
      </xdr:txBody>
    </xdr:sp>
    <xdr:clientData/>
  </xdr:twoCellAnchor>
  <xdr:twoCellAnchor>
    <xdr:from>
      <xdr:col>8</xdr:col>
      <xdr:colOff>752475</xdr:colOff>
      <xdr:row>0</xdr:row>
      <xdr:rowOff>104775</xdr:rowOff>
    </xdr:from>
    <xdr:to>
      <xdr:col>11</xdr:col>
      <xdr:colOff>428625</xdr:colOff>
      <xdr:row>2</xdr:row>
      <xdr:rowOff>9525</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6210300" y="104775"/>
          <a:ext cx="1409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chemeClr val="bg1"/>
              </a:solidFill>
              <a:latin typeface="Yu Gothic UI Semilight" panose="020B0400000000000000" pitchFamily="34" charset="-128"/>
              <a:ea typeface="Yu Gothic UI Semilight" panose="020B0400000000000000" pitchFamily="34" charset="-128"/>
            </a:rPr>
            <a:t>Universidad  Europea</a:t>
          </a:r>
        </a:p>
      </xdr:txBody>
    </xdr:sp>
    <xdr:clientData/>
  </xdr:twoCellAnchor>
  <xdr:twoCellAnchor editAs="oneCell">
    <xdr:from>
      <xdr:col>0</xdr:col>
      <xdr:colOff>0</xdr:colOff>
      <xdr:row>0</xdr:row>
      <xdr:rowOff>61242</xdr:rowOff>
    </xdr:from>
    <xdr:to>
      <xdr:col>3</xdr:col>
      <xdr:colOff>174080</xdr:colOff>
      <xdr:row>2</xdr:row>
      <xdr:rowOff>16887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61242"/>
          <a:ext cx="2307680" cy="336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xdr:colOff>
      <xdr:row>23</xdr:row>
      <xdr:rowOff>152400</xdr:rowOff>
    </xdr:from>
    <xdr:to>
      <xdr:col>7</xdr:col>
      <xdr:colOff>428625</xdr:colOff>
      <xdr:row>26</xdr:row>
      <xdr:rowOff>9525</xdr:rowOff>
    </xdr:to>
    <xdr:pic>
      <xdr:nvPicPr>
        <xdr:cNvPr id="3233" name="Imagen 1">
          <a:extLst>
            <a:ext uri="{FF2B5EF4-FFF2-40B4-BE49-F238E27FC236}">
              <a16:creationId xmlns:a16="http://schemas.microsoft.com/office/drawing/2014/main" id="{00000000-0008-0000-0200-0000A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4533900"/>
          <a:ext cx="3228975" cy="428625"/>
        </a:xfrm>
        <a:prstGeom prst="rect">
          <a:avLst/>
        </a:prstGeom>
        <a:solidFill>
          <a:srgbClr val="D9D9D9"/>
        </a:solidFill>
        <a:ln w="9525">
          <a:solidFill>
            <a:srgbClr val="000000"/>
          </a:solidFill>
          <a:miter lim="800000"/>
          <a:headEnd/>
          <a:tailEnd/>
        </a:ln>
      </xdr:spPr>
    </xdr:pic>
    <xdr:clientData/>
  </xdr:twoCellAnchor>
  <xdr:twoCellAnchor editAs="oneCell">
    <xdr:from>
      <xdr:col>10</xdr:col>
      <xdr:colOff>723900</xdr:colOff>
      <xdr:row>30</xdr:row>
      <xdr:rowOff>0</xdr:rowOff>
    </xdr:from>
    <xdr:to>
      <xdr:col>13</xdr:col>
      <xdr:colOff>533400</xdr:colOff>
      <xdr:row>36</xdr:row>
      <xdr:rowOff>180975</xdr:rowOff>
    </xdr:to>
    <xdr:pic>
      <xdr:nvPicPr>
        <xdr:cNvPr id="3234" name="8 Imagen" descr="IndiceScheffer_Peninsula_Baleares.png">
          <a:extLst>
            <a:ext uri="{FF2B5EF4-FFF2-40B4-BE49-F238E27FC236}">
              <a16:creationId xmlns:a16="http://schemas.microsoft.com/office/drawing/2014/main" id="{00000000-0008-0000-0200-0000A2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3900" y="5715000"/>
          <a:ext cx="20955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581025</xdr:colOff>
      <xdr:row>30</xdr:row>
      <xdr:rowOff>9525</xdr:rowOff>
    </xdr:from>
    <xdr:to>
      <xdr:col>16</xdr:col>
      <xdr:colOff>759859</xdr:colOff>
      <xdr:row>36</xdr:row>
      <xdr:rowOff>180975</xdr:rowOff>
    </xdr:to>
    <xdr:pic>
      <xdr:nvPicPr>
        <xdr:cNvPr id="3235" name="9 Imagen" descr="IndiceScheffer_Canarias.png">
          <a:extLst>
            <a:ext uri="{FF2B5EF4-FFF2-40B4-BE49-F238E27FC236}">
              <a16:creationId xmlns:a16="http://schemas.microsoft.com/office/drawing/2014/main" id="{00000000-0008-0000-0200-0000A30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87025" y="5724525"/>
          <a:ext cx="24669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114658</xdr:colOff>
      <xdr:row>20</xdr:row>
      <xdr:rowOff>95549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86658" cy="3905549"/>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6</xdr:col>
      <xdr:colOff>457200</xdr:colOff>
      <xdr:row>0</xdr:row>
      <xdr:rowOff>0</xdr:rowOff>
    </xdr:from>
    <xdr:to>
      <xdr:col>15</xdr:col>
      <xdr:colOff>691234</xdr:colOff>
      <xdr:row>20</xdr:row>
      <xdr:rowOff>123824</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9200" y="0"/>
          <a:ext cx="7092034" cy="3933824"/>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9</xdr:col>
      <xdr:colOff>126430</xdr:colOff>
      <xdr:row>22</xdr:row>
      <xdr:rowOff>76200</xdr:rowOff>
    </xdr:from>
    <xdr:to>
      <xdr:col>15</xdr:col>
      <xdr:colOff>712878</xdr:colOff>
      <xdr:row>38</xdr:row>
      <xdr:rowOff>133350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84430" y="4267200"/>
          <a:ext cx="5158448" cy="3105150"/>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22</xdr:row>
      <xdr:rowOff>76200</xdr:rowOff>
    </xdr:from>
    <xdr:to>
      <xdr:col>8</xdr:col>
      <xdr:colOff>752474</xdr:colOff>
      <xdr:row>37</xdr:row>
      <xdr:rowOff>9525</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4267200"/>
          <a:ext cx="6848474" cy="2790825"/>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V33"/>
  <sheetViews>
    <sheetView showGridLines="0" tabSelected="1" workbookViewId="0">
      <selection activeCell="E11" sqref="E11"/>
    </sheetView>
  </sheetViews>
  <sheetFormatPr baseColWidth="10" defaultColWidth="0" defaultRowHeight="15" zeroHeight="1" x14ac:dyDescent="0.25"/>
  <cols>
    <col min="1" max="1" width="11.140625" style="104" customWidth="1"/>
    <col min="2" max="2" width="11.7109375" style="105" customWidth="1"/>
    <col min="3" max="3" width="9.140625" style="105" customWidth="1"/>
    <col min="4" max="4" width="12" style="105" customWidth="1"/>
    <col min="5" max="6" width="9.140625" style="105" customWidth="1"/>
    <col min="7" max="7" width="7.28515625" style="105" customWidth="1"/>
    <col min="8" max="8" width="12.28515625" style="105" customWidth="1"/>
    <col min="9" max="9" width="11.7109375" style="105" customWidth="1"/>
    <col min="10" max="11" width="7.140625" style="105" customWidth="1"/>
    <col min="12" max="12" width="11.7109375" style="105" customWidth="1"/>
    <col min="13" max="13" width="8" style="105" customWidth="1"/>
    <col min="14" max="15" width="9.140625" style="105" customWidth="1"/>
    <col min="16" max="16" width="9.140625" style="106" customWidth="1"/>
    <col min="17" max="17" width="0" style="105" hidden="1" customWidth="1"/>
    <col min="18" max="18" width="10.28515625" style="106" hidden="1" customWidth="1"/>
    <col min="19" max="16384" width="0" style="103" hidden="1"/>
  </cols>
  <sheetData>
    <row r="1" spans="1:18" x14ac:dyDescent="0.25">
      <c r="A1" s="100"/>
      <c r="B1" s="101"/>
      <c r="C1" s="101"/>
      <c r="D1" s="101"/>
      <c r="E1" s="101"/>
      <c r="F1" s="101"/>
      <c r="G1" s="101"/>
      <c r="H1" s="101"/>
      <c r="I1" s="101"/>
      <c r="J1" s="101"/>
      <c r="K1" s="101"/>
      <c r="L1" s="101"/>
      <c r="M1" s="101"/>
      <c r="N1" s="101"/>
      <c r="O1" s="101"/>
      <c r="P1" s="102"/>
      <c r="Q1" s="101"/>
      <c r="R1" s="102"/>
    </row>
    <row r="2" spans="1:18" x14ac:dyDescent="0.25"/>
    <row r="3" spans="1:18" s="107" customFormat="1" ht="26.25" x14ac:dyDescent="0.4">
      <c r="A3" s="267" t="s">
        <v>140</v>
      </c>
      <c r="B3" s="268"/>
      <c r="C3" s="268"/>
      <c r="D3" s="268"/>
      <c r="E3" s="268"/>
      <c r="F3" s="268"/>
      <c r="G3" s="268"/>
      <c r="H3" s="268"/>
      <c r="I3" s="268"/>
      <c r="J3" s="268"/>
      <c r="K3" s="268"/>
      <c r="L3" s="203"/>
      <c r="M3" s="203"/>
      <c r="N3" s="203"/>
      <c r="O3" s="193"/>
      <c r="P3" s="108"/>
      <c r="R3" s="108"/>
    </row>
    <row r="4" spans="1:18" s="107" customFormat="1" ht="18.75" x14ac:dyDescent="0.3">
      <c r="A4" s="109" t="s">
        <v>280</v>
      </c>
      <c r="D4" s="266" t="s">
        <v>281</v>
      </c>
      <c r="E4" s="266"/>
      <c r="F4" s="266"/>
      <c r="G4" s="266"/>
      <c r="H4" s="266"/>
      <c r="I4" s="266"/>
      <c r="J4" s="266"/>
      <c r="K4" s="266"/>
      <c r="N4" s="105"/>
      <c r="O4" s="105"/>
      <c r="P4" s="108"/>
      <c r="R4" s="108"/>
    </row>
    <row r="5" spans="1:18" s="111" customFormat="1" ht="15.75" thickBot="1" x14ac:dyDescent="0.3">
      <c r="A5" s="110"/>
      <c r="B5" s="107"/>
      <c r="C5" s="107"/>
      <c r="D5" s="107"/>
      <c r="E5" s="107"/>
      <c r="F5" s="107"/>
      <c r="G5" s="107"/>
      <c r="H5" s="107"/>
      <c r="I5" s="107"/>
      <c r="J5" s="107"/>
      <c r="K5" s="107"/>
      <c r="L5" s="107"/>
      <c r="M5" s="107"/>
      <c r="N5" s="107"/>
      <c r="O5" s="107"/>
      <c r="P5" s="108"/>
      <c r="Q5" s="107"/>
      <c r="R5" s="108"/>
    </row>
    <row r="6" spans="1:18" ht="18" customHeight="1" x14ac:dyDescent="0.25">
      <c r="A6" s="112" t="s">
        <v>129</v>
      </c>
      <c r="B6" s="113" t="s">
        <v>130</v>
      </c>
      <c r="D6" s="194"/>
      <c r="E6" s="195"/>
      <c r="F6" s="195"/>
      <c r="G6" s="195"/>
      <c r="H6" s="196"/>
      <c r="I6" s="114"/>
      <c r="J6" s="153"/>
      <c r="K6" s="154"/>
      <c r="L6" s="154"/>
      <c r="M6" s="154"/>
      <c r="N6" s="154"/>
      <c r="O6" s="154"/>
      <c r="P6" s="200"/>
      <c r="Q6" s="119"/>
      <c r="R6" s="119"/>
    </row>
    <row r="7" spans="1:18" ht="18.75" thickBot="1" x14ac:dyDescent="0.4">
      <c r="A7" s="115" t="s">
        <v>89</v>
      </c>
      <c r="B7" s="116">
        <f>INDEX(datos!G2:G7,datos!B2)</f>
        <v>1</v>
      </c>
      <c r="D7" s="197"/>
      <c r="E7" s="117"/>
      <c r="F7" s="117"/>
      <c r="G7" s="117"/>
      <c r="H7" s="118"/>
      <c r="I7" s="119"/>
      <c r="J7" s="120"/>
      <c r="K7" s="121"/>
      <c r="L7" s="121"/>
      <c r="M7" s="121"/>
      <c r="N7" s="121"/>
      <c r="O7" s="121"/>
      <c r="P7" s="122"/>
    </row>
    <row r="8" spans="1:18" ht="18" x14ac:dyDescent="0.35">
      <c r="A8" s="123" t="s">
        <v>84</v>
      </c>
      <c r="B8" s="124">
        <f>INDEX(datos!D10:D14,datos!B10)</f>
        <v>1</v>
      </c>
      <c r="D8" s="197"/>
      <c r="E8" s="117"/>
      <c r="F8" s="117"/>
      <c r="G8" s="117"/>
      <c r="H8" s="118"/>
      <c r="I8" s="119"/>
      <c r="J8" s="120"/>
      <c r="K8" s="121"/>
      <c r="L8" s="121"/>
      <c r="M8" s="121"/>
      <c r="N8" s="121"/>
      <c r="O8" s="121"/>
      <c r="P8" s="122"/>
    </row>
    <row r="9" spans="1:18" ht="18" x14ac:dyDescent="0.35">
      <c r="A9" s="123" t="s">
        <v>85</v>
      </c>
      <c r="B9" s="124">
        <f>INDEX(datos!D18:D21,datos!B18)</f>
        <v>1</v>
      </c>
      <c r="D9" s="197"/>
      <c r="E9" s="117"/>
      <c r="F9" s="117"/>
      <c r="G9" s="117"/>
      <c r="H9" s="118"/>
      <c r="I9" s="119"/>
      <c r="J9" s="120"/>
      <c r="K9" s="121"/>
      <c r="L9" s="121"/>
      <c r="M9" s="121"/>
      <c r="N9" s="121"/>
      <c r="O9" s="121"/>
      <c r="P9" s="122"/>
    </row>
    <row r="10" spans="1:18" ht="18" x14ac:dyDescent="0.35">
      <c r="A10" s="123" t="s">
        <v>86</v>
      </c>
      <c r="B10" s="125">
        <f>INDEX(datos!L16:L18,datos!J16)</f>
        <v>1</v>
      </c>
      <c r="D10" s="197"/>
      <c r="E10" s="117"/>
      <c r="F10" s="117"/>
      <c r="G10" s="117"/>
      <c r="H10" s="126"/>
      <c r="I10" s="119"/>
      <c r="J10" s="120"/>
      <c r="K10" s="121"/>
      <c r="L10" s="121"/>
      <c r="M10" s="121"/>
      <c r="N10" s="121"/>
      <c r="O10" s="121"/>
      <c r="P10" s="122"/>
    </row>
    <row r="11" spans="1:18" ht="18" x14ac:dyDescent="0.35">
      <c r="A11" s="123" t="s">
        <v>87</v>
      </c>
      <c r="B11" s="124">
        <f>INDEX(datos!H30:H33,datos!F30)</f>
        <v>1</v>
      </c>
      <c r="D11" s="198" t="s">
        <v>123</v>
      </c>
      <c r="E11" s="99">
        <v>5</v>
      </c>
      <c r="F11" s="127"/>
      <c r="G11" s="128"/>
      <c r="H11" s="129"/>
      <c r="I11" s="119"/>
      <c r="J11" s="120"/>
      <c r="K11" s="121"/>
      <c r="L11" s="121"/>
      <c r="M11" s="121"/>
      <c r="N11" s="121"/>
      <c r="O11" s="121"/>
      <c r="P11" s="122"/>
    </row>
    <row r="12" spans="1:18" ht="18" x14ac:dyDescent="0.35">
      <c r="A12" s="123" t="s">
        <v>88</v>
      </c>
      <c r="B12" s="124">
        <f>INDEX(datos!L3:L8,datos!J3)</f>
        <v>1</v>
      </c>
      <c r="D12" s="130"/>
      <c r="E12" s="119"/>
      <c r="F12" s="119"/>
      <c r="G12" s="119"/>
      <c r="H12" s="131"/>
      <c r="I12" s="119"/>
      <c r="J12" s="120"/>
      <c r="K12" s="121"/>
      <c r="L12" s="121"/>
      <c r="M12" s="121"/>
      <c r="N12" s="121"/>
      <c r="O12" s="121"/>
      <c r="P12" s="122"/>
    </row>
    <row r="13" spans="1:18" ht="18.75" thickBot="1" x14ac:dyDescent="0.4">
      <c r="A13" s="123" t="s">
        <v>203</v>
      </c>
      <c r="B13" s="124">
        <f>INDEX(datos!L32:L37,datos!J32)</f>
        <v>1</v>
      </c>
      <c r="D13" s="134"/>
      <c r="E13" s="135"/>
      <c r="F13" s="136"/>
      <c r="G13" s="137"/>
      <c r="H13" s="131"/>
      <c r="I13" s="119"/>
      <c r="J13" s="120"/>
      <c r="K13" s="121"/>
      <c r="L13" s="121"/>
      <c r="M13" s="121"/>
      <c r="N13" s="121"/>
      <c r="O13" s="121"/>
      <c r="P13" s="122"/>
    </row>
    <row r="14" spans="1:18" ht="18.75" thickBot="1" x14ac:dyDescent="0.4">
      <c r="A14" s="132" t="s">
        <v>90</v>
      </c>
      <c r="B14" s="133">
        <f>B7*B8</f>
        <v>1</v>
      </c>
      <c r="D14" s="138"/>
      <c r="E14" s="139"/>
      <c r="F14" s="140"/>
      <c r="G14" s="119"/>
      <c r="H14" s="119"/>
      <c r="I14" s="119"/>
      <c r="J14" s="120"/>
      <c r="K14" s="121"/>
      <c r="L14" s="121"/>
      <c r="M14" s="121"/>
      <c r="N14" s="121"/>
      <c r="O14" s="121"/>
      <c r="P14" s="122"/>
    </row>
    <row r="15" spans="1:18" ht="17.25" customHeight="1" thickBot="1" x14ac:dyDescent="0.3">
      <c r="A15" s="201" t="s">
        <v>91</v>
      </c>
      <c r="B15" s="202">
        <f>B7*B8*B9*B10*B11*B12*B13</f>
        <v>1</v>
      </c>
      <c r="D15" s="141"/>
      <c r="E15" s="139"/>
      <c r="F15" s="140"/>
      <c r="G15" s="119"/>
      <c r="H15" s="131"/>
      <c r="I15" s="119"/>
      <c r="J15" s="120"/>
      <c r="K15" s="121"/>
      <c r="L15" s="121"/>
      <c r="M15" s="121"/>
      <c r="N15" s="121"/>
      <c r="O15" s="121"/>
      <c r="P15" s="122"/>
    </row>
    <row r="16" spans="1:18" ht="18.75" customHeight="1" x14ac:dyDescent="0.25">
      <c r="A16" s="260" t="str">
        <f>IF($B$15&lt;=1.5,datos!C32,IF($B$15&lt;=2.5,datos!C33,IF($B$15&lt;=3.5,datos!C34,IF($B$15&lt;=4.5,datos!C35,datos!C36))))</f>
        <v>Clase Uso 1</v>
      </c>
      <c r="B16" s="261"/>
      <c r="D16" s="142"/>
      <c r="E16" s="143"/>
      <c r="F16" s="144"/>
      <c r="G16" s="119"/>
      <c r="H16" s="119"/>
      <c r="I16" s="119"/>
      <c r="J16" s="145"/>
      <c r="K16" s="146"/>
      <c r="L16" s="146"/>
      <c r="M16" s="146"/>
      <c r="N16" s="146"/>
      <c r="O16" s="146"/>
      <c r="P16" s="147"/>
    </row>
    <row r="17" spans="1:256" ht="27.75" customHeight="1" x14ac:dyDescent="0.25">
      <c r="A17" s="262"/>
      <c r="B17" s="263"/>
      <c r="D17" s="148"/>
      <c r="E17" s="119"/>
      <c r="F17" s="119"/>
      <c r="G17" s="119"/>
      <c r="H17" s="119"/>
      <c r="I17" s="119"/>
      <c r="J17" s="119"/>
      <c r="K17" s="119"/>
      <c r="L17" s="119"/>
      <c r="M17" s="119"/>
      <c r="N17" s="119"/>
      <c r="O17" s="119"/>
      <c r="P17" s="149"/>
    </row>
    <row r="18" spans="1:256" ht="18.75" customHeight="1" thickBot="1" x14ac:dyDescent="0.3">
      <c r="A18" s="264"/>
      <c r="B18" s="265"/>
      <c r="D18" s="150"/>
      <c r="E18" s="151"/>
      <c r="F18" s="151"/>
      <c r="G18" s="152"/>
      <c r="H18" s="131"/>
      <c r="I18" s="119"/>
      <c r="J18" s="153"/>
      <c r="K18" s="154"/>
      <c r="L18" s="155"/>
      <c r="M18" s="119"/>
      <c r="N18" s="153"/>
      <c r="O18" s="154"/>
      <c r="P18" s="200"/>
    </row>
    <row r="19" spans="1:256" ht="18" x14ac:dyDescent="0.35">
      <c r="D19" s="199" t="s">
        <v>102</v>
      </c>
      <c r="E19" s="156">
        <f>B14</f>
        <v>1</v>
      </c>
      <c r="F19" s="157"/>
      <c r="G19" s="158"/>
      <c r="H19" s="119"/>
      <c r="I19" s="119"/>
      <c r="J19" s="120"/>
      <c r="K19" s="121"/>
      <c r="L19" s="159"/>
      <c r="M19" s="119"/>
      <c r="N19" s="120"/>
      <c r="O19" s="121"/>
      <c r="P19" s="122"/>
    </row>
    <row r="20" spans="1:256" x14ac:dyDescent="0.25">
      <c r="D20" s="160"/>
      <c r="E20" s="161"/>
      <c r="F20" s="119"/>
      <c r="G20" s="119"/>
      <c r="H20" s="119"/>
      <c r="I20" s="119"/>
      <c r="J20" s="120"/>
      <c r="K20" s="121"/>
      <c r="L20" s="159"/>
      <c r="M20" s="119"/>
      <c r="N20" s="120"/>
      <c r="O20" s="121"/>
      <c r="P20" s="122"/>
    </row>
    <row r="21" spans="1:256" ht="13.5" customHeight="1" x14ac:dyDescent="0.25">
      <c r="D21" s="160"/>
      <c r="E21" s="161"/>
      <c r="F21" s="119"/>
      <c r="G21" s="119"/>
      <c r="H21" s="119"/>
      <c r="I21" s="119"/>
      <c r="J21" s="145"/>
      <c r="K21" s="146"/>
      <c r="L21" s="162"/>
      <c r="M21" s="119"/>
      <c r="N21" s="120"/>
      <c r="O21" s="121"/>
      <c r="P21" s="122"/>
    </row>
    <row r="22" spans="1:256" x14ac:dyDescent="0.25">
      <c r="D22" s="148"/>
      <c r="E22" s="119"/>
      <c r="F22" s="119"/>
      <c r="G22" s="119"/>
      <c r="H22" s="119"/>
      <c r="I22" s="119"/>
      <c r="J22" s="119"/>
      <c r="K22" s="119"/>
      <c r="L22" s="119"/>
      <c r="M22" s="119"/>
      <c r="N22" s="120"/>
      <c r="O22" s="121"/>
      <c r="P22" s="122"/>
    </row>
    <row r="23" spans="1:256" x14ac:dyDescent="0.25">
      <c r="D23" s="163"/>
      <c r="E23" s="164"/>
      <c r="F23" s="164"/>
      <c r="G23" s="164"/>
      <c r="H23" s="165"/>
      <c r="I23" s="119"/>
      <c r="J23" s="153"/>
      <c r="K23" s="154"/>
      <c r="L23" s="155"/>
      <c r="M23" s="119"/>
      <c r="N23" s="145"/>
      <c r="O23" s="146"/>
      <c r="P23" s="147"/>
      <c r="Q23" s="155"/>
    </row>
    <row r="24" spans="1:256" x14ac:dyDescent="0.25">
      <c r="D24" s="166"/>
      <c r="E24" s="167"/>
      <c r="F24" s="167"/>
      <c r="G24" s="167"/>
      <c r="H24" s="168"/>
      <c r="I24" s="119"/>
      <c r="J24" s="120"/>
      <c r="K24" s="121"/>
      <c r="L24" s="159"/>
      <c r="M24" s="119"/>
      <c r="N24" s="119"/>
      <c r="O24" s="119"/>
      <c r="P24" s="149"/>
      <c r="Q24" s="159"/>
    </row>
    <row r="25" spans="1:256" x14ac:dyDescent="0.25">
      <c r="A25"/>
      <c r="D25" s="166"/>
      <c r="E25" s="167"/>
      <c r="F25" s="167"/>
      <c r="G25" s="167"/>
      <c r="H25" s="168"/>
      <c r="I25" s="119"/>
      <c r="J25" s="120"/>
      <c r="K25" s="121"/>
      <c r="L25" s="159"/>
      <c r="M25" s="119"/>
      <c r="N25" s="119"/>
      <c r="O25" s="119"/>
      <c r="P25" s="149"/>
      <c r="Q25" s="159"/>
    </row>
    <row r="26" spans="1:256" x14ac:dyDescent="0.25">
      <c r="D26" s="166"/>
      <c r="E26" s="167"/>
      <c r="F26" s="167"/>
      <c r="G26" s="167"/>
      <c r="H26" s="168"/>
      <c r="I26" s="119"/>
      <c r="J26" s="120"/>
      <c r="K26" s="121"/>
      <c r="L26" s="159"/>
      <c r="M26" s="119"/>
      <c r="N26" s="119"/>
      <c r="O26" s="119"/>
      <c r="P26" s="149"/>
      <c r="Q26" s="159"/>
    </row>
    <row r="27" spans="1:256" x14ac:dyDescent="0.25">
      <c r="D27" s="166"/>
      <c r="E27" s="167"/>
      <c r="F27" s="167"/>
      <c r="G27" s="167"/>
      <c r="H27" s="168"/>
      <c r="I27" s="119"/>
      <c r="J27" s="120"/>
      <c r="K27" s="121"/>
      <c r="L27" s="159"/>
      <c r="M27" s="119"/>
      <c r="N27" s="119"/>
      <c r="O27" s="119"/>
      <c r="P27" s="149"/>
      <c r="Q27" s="159"/>
    </row>
    <row r="28" spans="1:256" x14ac:dyDescent="0.25">
      <c r="D28" s="166"/>
      <c r="E28" s="167"/>
      <c r="F28" s="167"/>
      <c r="G28" s="167"/>
      <c r="H28" s="168"/>
      <c r="I28" s="119"/>
      <c r="J28" s="120"/>
      <c r="K28" s="121"/>
      <c r="L28" s="159"/>
      <c r="M28" s="119"/>
      <c r="N28" s="119"/>
      <c r="O28" s="119"/>
      <c r="P28" s="149"/>
      <c r="Q28" s="159"/>
    </row>
    <row r="29" spans="1:256" x14ac:dyDescent="0.25">
      <c r="D29" s="166"/>
      <c r="E29" s="167"/>
      <c r="F29" s="167"/>
      <c r="G29" s="167"/>
      <c r="H29" s="168"/>
      <c r="I29" s="119"/>
      <c r="J29" s="120"/>
      <c r="K29" s="121"/>
      <c r="L29" s="159"/>
      <c r="M29" s="119"/>
      <c r="N29" s="119"/>
      <c r="O29" s="119"/>
      <c r="P29" s="14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c r="IR29" s="119"/>
      <c r="IS29" s="119"/>
      <c r="IT29" s="119"/>
      <c r="IU29" s="119"/>
      <c r="IV29" s="119"/>
    </row>
    <row r="30" spans="1:256" x14ac:dyDescent="0.25">
      <c r="D30" s="166"/>
      <c r="E30" s="167"/>
      <c r="F30" s="167"/>
      <c r="G30" s="167"/>
      <c r="H30" s="168"/>
      <c r="I30" s="119"/>
      <c r="J30" s="120"/>
      <c r="K30" s="121"/>
      <c r="L30" s="159"/>
      <c r="M30" s="119"/>
      <c r="N30" s="119"/>
      <c r="O30" s="119"/>
      <c r="P30" s="149"/>
      <c r="Q30" s="159"/>
    </row>
    <row r="31" spans="1:256" ht="15.75" thickBot="1" x14ac:dyDescent="0.3">
      <c r="D31" s="169"/>
      <c r="E31" s="170"/>
      <c r="F31" s="170"/>
      <c r="G31" s="170"/>
      <c r="H31" s="171"/>
      <c r="I31" s="172"/>
      <c r="J31" s="173"/>
      <c r="K31" s="174"/>
      <c r="L31" s="175"/>
      <c r="M31" s="172"/>
      <c r="N31" s="172"/>
      <c r="O31" s="172"/>
      <c r="P31" s="176"/>
      <c r="Q31" s="175"/>
    </row>
    <row r="32" spans="1:256" ht="15.75" thickBot="1" x14ac:dyDescent="0.3">
      <c r="A32" s="177"/>
      <c r="B32" s="178"/>
      <c r="C32" s="178"/>
      <c r="D32" s="178"/>
      <c r="E32" s="178"/>
      <c r="F32" s="178"/>
      <c r="G32" s="178"/>
      <c r="H32" s="178"/>
      <c r="I32" s="178"/>
      <c r="J32" s="178"/>
      <c r="K32" s="178"/>
      <c r="L32" s="178"/>
      <c r="M32" s="178"/>
      <c r="N32" s="178"/>
      <c r="O32" s="178"/>
      <c r="P32" s="179"/>
      <c r="Q32" s="178"/>
      <c r="R32" s="179"/>
    </row>
    <row r="33" spans="1:2" ht="15.75" hidden="1" thickBot="1" x14ac:dyDescent="0.3">
      <c r="A33" s="177"/>
      <c r="B33" s="178"/>
    </row>
  </sheetData>
  <sheetProtection sheet="1" selectLockedCells="1"/>
  <mergeCells count="3">
    <mergeCell ref="A16:B18"/>
    <mergeCell ref="D4:K4"/>
    <mergeCell ref="A3:K3"/>
  </mergeCells>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List Box 6">
              <controlPr defaultSize="0" autoLine="0" autoPict="0">
                <anchor moveWithCells="1" sizeWithCells="1">
                  <from>
                    <xdr:col>9</xdr:col>
                    <xdr:colOff>85725</xdr:colOff>
                    <xdr:row>27</xdr:row>
                    <xdr:rowOff>0</xdr:rowOff>
                  </from>
                  <to>
                    <xdr:col>10</xdr:col>
                    <xdr:colOff>438150</xdr:colOff>
                    <xdr:row>30</xdr:row>
                    <xdr:rowOff>190500</xdr:rowOff>
                  </to>
                </anchor>
              </controlPr>
            </control>
          </mc:Choice>
        </mc:AlternateContent>
        <mc:AlternateContent xmlns:mc="http://schemas.openxmlformats.org/markup-compatibility/2006">
          <mc:Choice Requires="x14">
            <control shapeId="1033" r:id="rId5" name="List Box 9">
              <controlPr defaultSize="0" autoLine="0" autoPict="0">
                <anchor moveWithCells="1" sizeWithCells="1">
                  <from>
                    <xdr:col>9</xdr:col>
                    <xdr:colOff>85725</xdr:colOff>
                    <xdr:row>24</xdr:row>
                    <xdr:rowOff>38100</xdr:rowOff>
                  </from>
                  <to>
                    <xdr:col>11</xdr:col>
                    <xdr:colOff>742950</xdr:colOff>
                    <xdr:row>26</xdr:row>
                    <xdr:rowOff>161925</xdr:rowOff>
                  </to>
                </anchor>
              </controlPr>
            </control>
          </mc:Choice>
        </mc:AlternateContent>
        <mc:AlternateContent xmlns:mc="http://schemas.openxmlformats.org/markup-compatibility/2006">
          <mc:Choice Requires="x14">
            <control shapeId="1029" r:id="rId6" name="List Box 5">
              <controlPr defaultSize="0" autoLine="0" autoPict="0">
                <anchor moveWithCells="1" sizeWithCells="1">
                  <from>
                    <xdr:col>9</xdr:col>
                    <xdr:colOff>152400</xdr:colOff>
                    <xdr:row>17</xdr:row>
                    <xdr:rowOff>228600</xdr:rowOff>
                  </from>
                  <to>
                    <xdr:col>11</xdr:col>
                    <xdr:colOff>171450</xdr:colOff>
                    <xdr:row>20</xdr:row>
                    <xdr:rowOff>152400</xdr:rowOff>
                  </to>
                </anchor>
              </controlPr>
            </control>
          </mc:Choice>
        </mc:AlternateContent>
        <mc:AlternateContent xmlns:mc="http://schemas.openxmlformats.org/markup-compatibility/2006">
          <mc:Choice Requires="x14">
            <control shapeId="1113" r:id="rId7" name="List Box 89">
              <controlPr defaultSize="0" autoLine="0" autoPict="0">
                <anchor moveWithCells="1" sizeWithCells="1">
                  <from>
                    <xdr:col>9</xdr:col>
                    <xdr:colOff>133350</xdr:colOff>
                    <xdr:row>9</xdr:row>
                    <xdr:rowOff>123825</xdr:rowOff>
                  </from>
                  <to>
                    <xdr:col>12</xdr:col>
                    <xdr:colOff>438150</xdr:colOff>
                    <xdr:row>11</xdr:row>
                    <xdr:rowOff>190500</xdr:rowOff>
                  </to>
                </anchor>
              </controlPr>
            </control>
          </mc:Choice>
        </mc:AlternateContent>
        <mc:AlternateContent xmlns:mc="http://schemas.openxmlformats.org/markup-compatibility/2006">
          <mc:Choice Requires="x14">
            <control shapeId="1114" r:id="rId8" name="List Box 90">
              <controlPr defaultSize="0" autoLine="0" autoPict="0">
                <anchor moveWithCells="1" sizeWithCells="1">
                  <from>
                    <xdr:col>9</xdr:col>
                    <xdr:colOff>142875</xdr:colOff>
                    <xdr:row>13</xdr:row>
                    <xdr:rowOff>19050</xdr:rowOff>
                  </from>
                  <to>
                    <xdr:col>12</xdr:col>
                    <xdr:colOff>447675</xdr:colOff>
                    <xdr:row>15</xdr:row>
                    <xdr:rowOff>104775</xdr:rowOff>
                  </to>
                </anchor>
              </controlPr>
            </control>
          </mc:Choice>
        </mc:AlternateContent>
        <mc:AlternateContent xmlns:mc="http://schemas.openxmlformats.org/markup-compatibility/2006">
          <mc:Choice Requires="x14">
            <control shapeId="1169" r:id="rId9" name="List Box 145">
              <controlPr defaultSize="0" autoLine="0" autoPict="0">
                <anchor moveWithCells="1">
                  <from>
                    <xdr:col>9</xdr:col>
                    <xdr:colOff>123825</xdr:colOff>
                    <xdr:row>6</xdr:row>
                    <xdr:rowOff>228600</xdr:rowOff>
                  </from>
                  <to>
                    <xdr:col>11</xdr:col>
                    <xdr:colOff>371475</xdr:colOff>
                    <xdr:row>8</xdr:row>
                    <xdr:rowOff>152400</xdr:rowOff>
                  </to>
                </anchor>
              </controlPr>
            </control>
          </mc:Choice>
        </mc:AlternateContent>
        <mc:AlternateContent xmlns:mc="http://schemas.openxmlformats.org/markup-compatibility/2006">
          <mc:Choice Requires="x14">
            <control shapeId="1026" r:id="rId10" name="List Box 2">
              <controlPr defaultSize="0" autoLine="0" autoPict="0">
                <anchor moveWithCells="1" sizeWithCells="1">
                  <from>
                    <xdr:col>3</xdr:col>
                    <xdr:colOff>85725</xdr:colOff>
                    <xdr:row>6</xdr:row>
                    <xdr:rowOff>114300</xdr:rowOff>
                  </from>
                  <to>
                    <xdr:col>6</xdr:col>
                    <xdr:colOff>85725</xdr:colOff>
                    <xdr:row>10</xdr:row>
                    <xdr:rowOff>0</xdr:rowOff>
                  </to>
                </anchor>
              </controlPr>
            </control>
          </mc:Choice>
        </mc:AlternateContent>
        <mc:AlternateContent xmlns:mc="http://schemas.openxmlformats.org/markup-compatibility/2006">
          <mc:Choice Requires="x14">
            <control shapeId="1388" r:id="rId11" name="List Box 364">
              <controlPr defaultSize="0" autoLine="0" autoPict="0">
                <anchor moveWithCells="1">
                  <from>
                    <xdr:col>6</xdr:col>
                    <xdr:colOff>190500</xdr:colOff>
                    <xdr:row>6</xdr:row>
                    <xdr:rowOff>114300</xdr:rowOff>
                  </from>
                  <to>
                    <xdr:col>7</xdr:col>
                    <xdr:colOff>762000</xdr:colOff>
                    <xdr:row>10</xdr:row>
                    <xdr:rowOff>0</xdr:rowOff>
                  </to>
                </anchor>
              </controlPr>
            </control>
          </mc:Choice>
        </mc:AlternateContent>
        <mc:AlternateContent xmlns:mc="http://schemas.openxmlformats.org/markup-compatibility/2006">
          <mc:Choice Requires="x14">
            <control shapeId="1027" r:id="rId12" name="List Box 3">
              <controlPr defaultSize="0" autoLine="0" autoPict="0">
                <anchor moveWithCells="1" sizeWithCells="1">
                  <from>
                    <xdr:col>3</xdr:col>
                    <xdr:colOff>104775</xdr:colOff>
                    <xdr:row>13</xdr:row>
                    <xdr:rowOff>38100</xdr:rowOff>
                  </from>
                  <to>
                    <xdr:col>4</xdr:col>
                    <xdr:colOff>485775</xdr:colOff>
                    <xdr:row>15</xdr:row>
                    <xdr:rowOff>228600</xdr:rowOff>
                  </to>
                </anchor>
              </controlPr>
            </control>
          </mc:Choice>
        </mc:AlternateContent>
        <mc:AlternateContent xmlns:mc="http://schemas.openxmlformats.org/markup-compatibility/2006">
          <mc:Choice Requires="x14">
            <control shapeId="8192" r:id="rId13" name="List Box 1024">
              <controlPr defaultSize="0" autoLine="0" autoPict="0">
                <anchor moveWithCells="1" sizeWithCells="1">
                  <from>
                    <xdr:col>13</xdr:col>
                    <xdr:colOff>123825</xdr:colOff>
                    <xdr:row>18</xdr:row>
                    <xdr:rowOff>95250</xdr:rowOff>
                  </from>
                  <to>
                    <xdr:col>15</xdr:col>
                    <xdr:colOff>142875</xdr:colOff>
                    <xdr:row>22</xdr:row>
                    <xdr:rowOff>114300</xdr:rowOff>
                  </to>
                </anchor>
              </controlPr>
            </control>
          </mc:Choice>
        </mc:AlternateContent>
        <mc:AlternateContent xmlns:mc="http://schemas.openxmlformats.org/markup-compatibility/2006">
          <mc:Choice Requires="x14">
            <control shapeId="1038" r:id="rId14" name="List Box 14">
              <controlPr defaultSize="0" autoLine="0" autoPict="0">
                <anchor moveWithCells="1" sizeWithCells="1">
                  <from>
                    <xdr:col>3</xdr:col>
                    <xdr:colOff>152400</xdr:colOff>
                    <xdr:row>24</xdr:row>
                    <xdr:rowOff>114300</xdr:rowOff>
                  </from>
                  <to>
                    <xdr:col>7</xdr:col>
                    <xdr:colOff>209550</xdr:colOff>
                    <xdr:row>27</xdr:row>
                    <xdr:rowOff>47625</xdr:rowOff>
                  </to>
                </anchor>
              </controlPr>
            </control>
          </mc:Choice>
        </mc:AlternateContent>
        <mc:AlternateContent xmlns:mc="http://schemas.openxmlformats.org/markup-compatibility/2006">
          <mc:Choice Requires="x14">
            <control shapeId="1037" r:id="rId15" name="List Box 13">
              <controlPr defaultSize="0" autoLine="0" autoPict="0">
                <anchor moveWithCells="1" sizeWithCells="1">
                  <from>
                    <xdr:col>3</xdr:col>
                    <xdr:colOff>171450</xdr:colOff>
                    <xdr:row>28</xdr:row>
                    <xdr:rowOff>57150</xdr:rowOff>
                  </from>
                  <to>
                    <xdr:col>4</xdr:col>
                    <xdr:colOff>238125</xdr:colOff>
                    <xdr:row>30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X53"/>
  <sheetViews>
    <sheetView workbookViewId="0">
      <selection activeCell="Y14" sqref="Y14"/>
    </sheetView>
  </sheetViews>
  <sheetFormatPr baseColWidth="10" defaultColWidth="9.140625" defaultRowHeight="15" x14ac:dyDescent="0.25"/>
  <cols>
    <col min="1" max="1" width="3.5703125" customWidth="1"/>
    <col min="2" max="2" width="10.7109375" customWidth="1"/>
    <col min="3" max="3" width="14.42578125" customWidth="1"/>
    <col min="4" max="6" width="9.140625" customWidth="1"/>
    <col min="7" max="7" width="8.85546875" customWidth="1"/>
    <col min="8" max="8" width="9.140625" customWidth="1"/>
    <col min="9" max="9" width="6.5703125" customWidth="1"/>
    <col min="10" max="10" width="9.140625" customWidth="1"/>
    <col min="11" max="11" width="14.42578125" customWidth="1"/>
    <col min="12" max="12" width="14.5703125" customWidth="1"/>
    <col min="13" max="13" width="10.5703125" customWidth="1"/>
    <col min="14" max="14" width="10.7109375" customWidth="1"/>
    <col min="15" max="15" width="15.140625" customWidth="1"/>
    <col min="16" max="17" width="9.140625" customWidth="1"/>
    <col min="18" max="18" width="13.140625" bestFit="1" customWidth="1"/>
    <col min="19" max="19" width="9.140625" customWidth="1"/>
    <col min="20" max="20" width="9.140625" style="6" customWidth="1"/>
    <col min="21" max="21" width="10" bestFit="1" customWidth="1"/>
    <col min="22" max="22" width="9.140625" style="6"/>
    <col min="24" max="24" width="14.85546875" customWidth="1"/>
  </cols>
  <sheetData>
    <row r="1" spans="2:24" ht="15.75" customHeight="1" thickBot="1" x14ac:dyDescent="0.4">
      <c r="B1" s="30" t="s">
        <v>57</v>
      </c>
      <c r="C1" s="36"/>
      <c r="D1" s="36"/>
      <c r="E1" s="36"/>
      <c r="F1" s="36"/>
      <c r="G1" s="37"/>
      <c r="J1" s="30" t="s">
        <v>92</v>
      </c>
      <c r="K1" s="36"/>
      <c r="L1" s="36"/>
      <c r="M1" s="36" t="s">
        <v>66</v>
      </c>
      <c r="N1" s="55" t="s">
        <v>75</v>
      </c>
      <c r="O1" s="56" t="s">
        <v>75</v>
      </c>
      <c r="Q1" s="270" t="s">
        <v>138</v>
      </c>
      <c r="R1" s="270"/>
      <c r="S1" s="270"/>
      <c r="T1" s="270"/>
    </row>
    <row r="2" spans="2:24" ht="15.75" customHeight="1" thickBot="1" x14ac:dyDescent="0.3">
      <c r="B2" s="44">
        <v>1</v>
      </c>
      <c r="C2" s="5" t="s">
        <v>1</v>
      </c>
      <c r="D2" s="5"/>
      <c r="E2" s="5"/>
      <c r="F2" s="5"/>
      <c r="G2" s="58">
        <v>1</v>
      </c>
      <c r="J2" s="45"/>
      <c r="K2" s="5"/>
      <c r="L2" s="5" t="s">
        <v>74</v>
      </c>
      <c r="M2" s="5"/>
      <c r="N2" s="4" t="s">
        <v>76</v>
      </c>
      <c r="O2" s="57" t="s">
        <v>77</v>
      </c>
      <c r="Q2" s="270" t="s">
        <v>139</v>
      </c>
      <c r="R2" s="270"/>
      <c r="S2" s="270"/>
      <c r="T2" s="270"/>
      <c r="U2" s="269" t="s">
        <v>137</v>
      </c>
      <c r="V2" s="269"/>
    </row>
    <row r="3" spans="2:24" ht="15.75" thickBot="1" x14ac:dyDescent="0.3">
      <c r="B3" s="45"/>
      <c r="C3" s="5" t="s">
        <v>0</v>
      </c>
      <c r="D3" s="5"/>
      <c r="E3" s="5"/>
      <c r="F3" s="5"/>
      <c r="G3" s="58">
        <v>2</v>
      </c>
      <c r="J3" s="44">
        <v>1</v>
      </c>
      <c r="K3" s="54" t="s">
        <v>124</v>
      </c>
      <c r="L3" s="14">
        <f>IF($J$10=1,1,$M$3)</f>
        <v>1</v>
      </c>
      <c r="M3" s="65" t="s">
        <v>110</v>
      </c>
      <c r="N3" s="65" t="s">
        <v>110</v>
      </c>
      <c r="O3" s="65" t="s">
        <v>110</v>
      </c>
      <c r="Q3" s="2"/>
      <c r="R3" s="1" t="s">
        <v>3</v>
      </c>
      <c r="S3" s="9" t="s">
        <v>5</v>
      </c>
      <c r="T3" s="7" t="s">
        <v>4</v>
      </c>
      <c r="U3" s="86" t="s">
        <v>136</v>
      </c>
      <c r="V3" s="89" t="s">
        <v>5</v>
      </c>
      <c r="W3" t="s">
        <v>250</v>
      </c>
      <c r="X3" t="s">
        <v>251</v>
      </c>
    </row>
    <row r="4" spans="2:24" x14ac:dyDescent="0.25">
      <c r="B4" s="45"/>
      <c r="C4" s="5" t="s">
        <v>2</v>
      </c>
      <c r="D4" s="5"/>
      <c r="E4" s="5"/>
      <c r="F4" s="5"/>
      <c r="G4" s="58">
        <v>3</v>
      </c>
      <c r="J4" s="45"/>
      <c r="K4" s="5" t="s">
        <v>69</v>
      </c>
      <c r="L4" s="14" t="str">
        <f>IF($J$10=1,$M$3,IF($J$10=2,M4,IF($J$10=3,N4,O4)))</f>
        <v>REVISAR</v>
      </c>
      <c r="M4" s="11">
        <v>0.9</v>
      </c>
      <c r="N4" s="12">
        <v>0.9</v>
      </c>
      <c r="O4" s="13">
        <v>0.8</v>
      </c>
      <c r="Q4" s="2">
        <v>1</v>
      </c>
      <c r="R4" s="8" t="s">
        <v>6</v>
      </c>
      <c r="S4" s="10">
        <v>1.7</v>
      </c>
      <c r="T4" s="10">
        <v>8.4</v>
      </c>
      <c r="U4" s="87">
        <v>34</v>
      </c>
      <c r="V4" s="90">
        <v>3</v>
      </c>
      <c r="W4" s="204">
        <v>1</v>
      </c>
      <c r="X4" s="204" t="str">
        <f>IF($Q$4=1,R4,IF($Q$4=2,R5,IF($Q$4=3,R6,IF($Q$4=4,R7,IF($Q$4=5,R8,IF($Q$4=6,R9,IF($Q$4=7,R10,IF($Q$4=8,R11,IF($Q$4=9,R12,IF($Q$4=10,R13,IF($Q$4=11,R14,IF($Q$4=12,R15,IF($Q$4=13,R16,IF($Q$4=14,R17,IF($Q$4=15,R18,IF($Q$4=16,R19,IF($Q$4=17,R20,IF($Q$4=18,R21,IF($Q$4=19,R22,IF($Q$4=20,R23,IF($Q$4=21,R24,IF($Q$4=22,R25,IF($Q$4=23,R26,IF($Q$4=24,R27,IF($Q$4=25,R28,IF($Q$4=26,R29,IF($Q$4=27,R30,IF($Q$4=28,R31,IF($Q$4=29,R32,IF($Q$4=30,R33,IF($Q$4=31,R34,IF($Q$4=32,R35,IF($Q$4=33,R36,IF($Q$4=34,R37,IF($Q$4=35,R38,IF($Q$4=36,R39,IF($Q$4=37,R40,IF($Q$4=38,R41,IF($Q$4=39,R42,IF($Q$4=40,R43,IF($Q$4=41,R44,IF($Q$4=42,R45,IF($Q$4=43,R46,IF($Q$4=44,R47,IF($Q$4=45,R48,IF($Q$4=46,R49,IF($Q$4=47,R50,IF($Q$4=48,R51,IF($Q$4=49,R52,IF($Q$4=50,R53,"Error"))))))))))))))))))))))))))))))))))))))))))))))))))</f>
        <v>ALBACETE</v>
      </c>
    </row>
    <row r="5" spans="2:24" x14ac:dyDescent="0.25">
      <c r="B5" s="45"/>
      <c r="C5" s="5" t="s">
        <v>228</v>
      </c>
      <c r="D5" s="5"/>
      <c r="E5" s="5"/>
      <c r="F5" s="5"/>
      <c r="G5" s="58">
        <f>INDEX(datos!S4:S53,datos!Q4)</f>
        <v>1.7</v>
      </c>
      <c r="J5" s="45"/>
      <c r="K5" s="5" t="s">
        <v>70</v>
      </c>
      <c r="L5" s="14" t="str">
        <f>IF($J$10=1,$M$3,IF($J$10=2,M5,IF($J$10=3,N5,O5)))</f>
        <v>REVISAR</v>
      </c>
      <c r="M5" s="15">
        <v>1</v>
      </c>
      <c r="N5" s="14">
        <v>1</v>
      </c>
      <c r="O5" s="16">
        <v>0.9</v>
      </c>
      <c r="Q5" s="2"/>
      <c r="R5" s="8" t="s">
        <v>7</v>
      </c>
      <c r="S5" s="10">
        <v>2</v>
      </c>
      <c r="T5" s="10">
        <v>2</v>
      </c>
      <c r="U5" s="87">
        <v>29</v>
      </c>
      <c r="V5" s="90">
        <v>3</v>
      </c>
      <c r="W5" s="204">
        <v>2</v>
      </c>
    </row>
    <row r="6" spans="2:24" x14ac:dyDescent="0.25">
      <c r="B6" s="45"/>
      <c r="C6" s="5" t="s">
        <v>229</v>
      </c>
      <c r="D6" s="5"/>
      <c r="E6" s="5"/>
      <c r="F6" s="5"/>
      <c r="G6" s="58">
        <f>INDEX(datos!V4:V53,datos!Q4)</f>
        <v>3</v>
      </c>
      <c r="J6" s="45"/>
      <c r="K6" s="5" t="s">
        <v>71</v>
      </c>
      <c r="L6" s="14" t="str">
        <f>IF($J$10=1,$M$3,IF($J$10=2,M6,IF($J$10=3,N6,O6)))</f>
        <v>REVISAR</v>
      </c>
      <c r="M6" s="15">
        <v>1.2</v>
      </c>
      <c r="N6" s="14">
        <v>1.2</v>
      </c>
      <c r="O6" s="16">
        <v>1.1000000000000001</v>
      </c>
      <c r="Q6" s="2"/>
      <c r="R6" s="8" t="s">
        <v>8</v>
      </c>
      <c r="S6" s="10">
        <v>2</v>
      </c>
      <c r="T6" s="10">
        <v>1.4</v>
      </c>
      <c r="U6" s="87">
        <v>17</v>
      </c>
      <c r="V6" s="90">
        <v>3</v>
      </c>
      <c r="W6" s="204">
        <v>3</v>
      </c>
    </row>
    <row r="7" spans="2:24" x14ac:dyDescent="0.25">
      <c r="B7" s="49"/>
      <c r="C7" s="64" t="s">
        <v>227</v>
      </c>
      <c r="D7" s="50"/>
      <c r="E7" s="50"/>
      <c r="F7" s="50"/>
      <c r="G7" s="63">
        <f>Calculadora!E11</f>
        <v>5</v>
      </c>
      <c r="J7" s="45"/>
      <c r="K7" s="5" t="s">
        <v>72</v>
      </c>
      <c r="L7" s="14" t="str">
        <f>IF($J$10=1,$M$3,IF($J$10=2,M7,IF($J$10=3,N7,O7)))</f>
        <v>REVISAR</v>
      </c>
      <c r="M7" s="15">
        <v>1.4</v>
      </c>
      <c r="N7" s="14">
        <v>1.4</v>
      </c>
      <c r="O7" s="16">
        <v>1.3</v>
      </c>
      <c r="Q7" s="2"/>
      <c r="R7" s="8" t="s">
        <v>9</v>
      </c>
      <c r="S7" s="10">
        <v>1.7</v>
      </c>
      <c r="T7" s="10">
        <v>9.1</v>
      </c>
      <c r="U7" s="87">
        <v>48</v>
      </c>
      <c r="V7" s="90">
        <v>3.3</v>
      </c>
      <c r="W7" s="204">
        <v>4</v>
      </c>
    </row>
    <row r="8" spans="2:24" x14ac:dyDescent="0.25">
      <c r="J8" s="45"/>
      <c r="K8" s="5" t="s">
        <v>73</v>
      </c>
      <c r="L8" s="14" t="str">
        <f>IF($J$10=1,$M$3,IF($J$10=2,M8,IF($J$10=3,N8,O8)))</f>
        <v>REVISAR</v>
      </c>
      <c r="M8" s="17">
        <v>1.6</v>
      </c>
      <c r="N8" s="18">
        <v>1.6</v>
      </c>
      <c r="O8" s="19">
        <v>1.5</v>
      </c>
      <c r="Q8" s="2"/>
      <c r="R8" s="8" t="s">
        <v>10</v>
      </c>
      <c r="S8" s="10">
        <v>1</v>
      </c>
      <c r="T8" s="10">
        <v>8.9</v>
      </c>
      <c r="U8" s="87">
        <v>56</v>
      </c>
      <c r="V8" s="90">
        <v>3.3</v>
      </c>
      <c r="W8" s="204">
        <v>5</v>
      </c>
    </row>
    <row r="9" spans="2:24" ht="18.75" thickBot="1" x14ac:dyDescent="0.4">
      <c r="B9" s="30" t="s">
        <v>56</v>
      </c>
      <c r="C9" s="36"/>
      <c r="D9" s="37"/>
      <c r="J9" s="48" t="s">
        <v>65</v>
      </c>
      <c r="K9" s="5"/>
      <c r="L9" s="5"/>
      <c r="M9" s="5"/>
      <c r="N9" s="5"/>
      <c r="O9" s="47"/>
      <c r="Q9" s="2"/>
      <c r="R9" s="8" t="s">
        <v>11</v>
      </c>
      <c r="S9" s="10">
        <v>2.6</v>
      </c>
      <c r="T9" s="10">
        <v>1.8</v>
      </c>
      <c r="U9" s="87">
        <v>18</v>
      </c>
      <c r="V9" s="90">
        <v>3</v>
      </c>
      <c r="W9" s="204">
        <v>6</v>
      </c>
    </row>
    <row r="10" spans="2:24" ht="15.75" thickBot="1" x14ac:dyDescent="0.3">
      <c r="B10" s="44">
        <v>1</v>
      </c>
      <c r="C10" s="54" t="s">
        <v>124</v>
      </c>
      <c r="D10" s="59">
        <v>1</v>
      </c>
      <c r="J10" s="44">
        <v>1</v>
      </c>
      <c r="K10" s="54" t="s">
        <v>124</v>
      </c>
      <c r="L10" s="5"/>
      <c r="M10" s="5"/>
      <c r="N10" s="5"/>
      <c r="O10" s="47"/>
      <c r="Q10" s="2"/>
      <c r="R10" s="8" t="s">
        <v>12</v>
      </c>
      <c r="S10" s="10">
        <v>2</v>
      </c>
      <c r="T10" s="10">
        <v>3.8</v>
      </c>
      <c r="U10" s="87">
        <v>131</v>
      </c>
      <c r="V10" s="90">
        <v>3.7</v>
      </c>
      <c r="W10" s="204">
        <v>7</v>
      </c>
    </row>
    <row r="11" spans="2:24" x14ac:dyDescent="0.25">
      <c r="B11" s="45"/>
      <c r="C11" s="5" t="s">
        <v>58</v>
      </c>
      <c r="D11" s="59">
        <v>0.8</v>
      </c>
      <c r="J11" s="45"/>
      <c r="K11" s="5" t="s">
        <v>66</v>
      </c>
      <c r="L11" s="5"/>
      <c r="M11" s="5"/>
      <c r="N11" s="5"/>
      <c r="O11" s="47"/>
      <c r="Q11" s="2"/>
      <c r="R11" s="8" t="s">
        <v>13</v>
      </c>
      <c r="S11" s="10">
        <v>2</v>
      </c>
      <c r="T11" s="10">
        <v>9</v>
      </c>
      <c r="U11" s="87">
        <v>70</v>
      </c>
      <c r="V11" s="90">
        <v>3.3</v>
      </c>
      <c r="W11" s="204">
        <v>8</v>
      </c>
    </row>
    <row r="12" spans="2:24" x14ac:dyDescent="0.25">
      <c r="B12" s="45"/>
      <c r="C12" s="5" t="s">
        <v>59</v>
      </c>
      <c r="D12" s="59">
        <v>1</v>
      </c>
      <c r="J12" s="45"/>
      <c r="K12" s="5" t="s">
        <v>67</v>
      </c>
      <c r="L12" s="5"/>
      <c r="M12" s="5"/>
      <c r="N12" s="5"/>
      <c r="O12" s="47"/>
      <c r="Q12" s="2"/>
      <c r="R12" s="8" t="s">
        <v>14</v>
      </c>
      <c r="S12" s="10">
        <v>1</v>
      </c>
      <c r="T12" s="10">
        <v>9.1</v>
      </c>
      <c r="U12" s="87">
        <v>65</v>
      </c>
      <c r="V12" s="90">
        <v>3.3</v>
      </c>
      <c r="W12" s="204">
        <v>9</v>
      </c>
    </row>
    <row r="13" spans="2:24" x14ac:dyDescent="0.25">
      <c r="B13" s="45"/>
      <c r="C13" s="5" t="s">
        <v>60</v>
      </c>
      <c r="D13" s="59">
        <v>1.1000000000000001</v>
      </c>
      <c r="F13" s="20"/>
      <c r="G13" s="20"/>
      <c r="J13" s="49"/>
      <c r="K13" s="5" t="s">
        <v>68</v>
      </c>
      <c r="L13" s="50"/>
      <c r="M13" s="50"/>
      <c r="N13" s="50"/>
      <c r="O13" s="51"/>
      <c r="Q13" s="2"/>
      <c r="R13" s="8" t="s">
        <v>15</v>
      </c>
      <c r="S13" s="10">
        <v>2</v>
      </c>
      <c r="T13" s="10">
        <v>4.7</v>
      </c>
      <c r="U13" s="87">
        <v>39</v>
      </c>
      <c r="V13" s="90">
        <v>3.3</v>
      </c>
      <c r="W13" s="204">
        <v>10</v>
      </c>
    </row>
    <row r="14" spans="2:24" ht="15" customHeight="1" x14ac:dyDescent="0.25">
      <c r="B14" s="49"/>
      <c r="C14" s="50" t="s">
        <v>61</v>
      </c>
      <c r="D14" s="60">
        <v>1.2</v>
      </c>
      <c r="H14" s="21"/>
      <c r="K14" s="3"/>
      <c r="L14" s="3"/>
      <c r="P14" s="23"/>
      <c r="Q14" s="2"/>
      <c r="R14" s="8" t="s">
        <v>16</v>
      </c>
      <c r="S14" s="10">
        <v>1</v>
      </c>
      <c r="T14" s="10">
        <v>0.7</v>
      </c>
      <c r="U14" s="87">
        <v>70</v>
      </c>
      <c r="V14" s="90">
        <v>3.3</v>
      </c>
      <c r="W14" s="204">
        <v>11</v>
      </c>
    </row>
    <row r="15" spans="2:24" ht="15" customHeight="1" thickBot="1" x14ac:dyDescent="0.3">
      <c r="C15" s="3"/>
      <c r="D15" s="3"/>
      <c r="E15" s="41"/>
      <c r="F15" s="41"/>
      <c r="G15" s="41"/>
      <c r="H15" s="22"/>
      <c r="J15" s="30" t="s">
        <v>93</v>
      </c>
      <c r="K15" s="36"/>
      <c r="L15" s="83" t="s">
        <v>105</v>
      </c>
      <c r="M15" s="66" t="s">
        <v>104</v>
      </c>
      <c r="N15" s="66" t="s">
        <v>103</v>
      </c>
      <c r="O15" s="67" t="s">
        <v>109</v>
      </c>
      <c r="P15" s="23"/>
      <c r="Q15" s="2"/>
      <c r="R15" s="8" t="s">
        <v>17</v>
      </c>
      <c r="S15" s="10">
        <v>2</v>
      </c>
      <c r="T15" s="10">
        <v>4.3</v>
      </c>
      <c r="U15" s="87">
        <v>51</v>
      </c>
      <c r="V15" s="90">
        <v>3.3</v>
      </c>
      <c r="W15" s="204">
        <v>12</v>
      </c>
    </row>
    <row r="16" spans="2:24" ht="15.75" thickBot="1" x14ac:dyDescent="0.3">
      <c r="B16" s="30" t="s">
        <v>126</v>
      </c>
      <c r="C16" s="36"/>
      <c r="D16" s="36"/>
      <c r="E16" s="42"/>
      <c r="F16" s="42"/>
      <c r="G16" s="43"/>
      <c r="H16" s="22"/>
      <c r="J16" s="44">
        <v>1</v>
      </c>
      <c r="K16" s="54" t="s">
        <v>124</v>
      </c>
      <c r="L16" s="69">
        <f>IF($J$16=1, M16,O19)</f>
        <v>1</v>
      </c>
      <c r="M16" s="69">
        <v>1</v>
      </c>
      <c r="N16" s="5"/>
      <c r="O16" s="47"/>
      <c r="P16" s="24"/>
      <c r="Q16" s="2"/>
      <c r="R16" s="8" t="s">
        <v>18</v>
      </c>
      <c r="S16" s="10">
        <v>1</v>
      </c>
      <c r="T16" s="10">
        <v>8.1999999999999993</v>
      </c>
      <c r="U16" s="87">
        <v>35</v>
      </c>
      <c r="V16" s="90">
        <v>3</v>
      </c>
      <c r="W16" s="204">
        <v>13</v>
      </c>
    </row>
    <row r="17" spans="2:23" ht="54.75" thickBot="1" x14ac:dyDescent="0.3">
      <c r="B17" s="45"/>
      <c r="C17" s="5"/>
      <c r="D17" s="34" t="s">
        <v>74</v>
      </c>
      <c r="E17" s="82" t="s">
        <v>81</v>
      </c>
      <c r="F17" s="82" t="s">
        <v>82</v>
      </c>
      <c r="G17" s="82" t="s">
        <v>83</v>
      </c>
      <c r="H17" s="22"/>
      <c r="J17" s="45"/>
      <c r="K17" s="5" t="s">
        <v>94</v>
      </c>
      <c r="L17" s="68" t="str">
        <f>IF(AND($J$16=2,$J$26=2),M17,IF(AND($J$16=2,$J$26=3),N17,IF(AND($J$16=2,$J$26=4),O17,$O$19)))</f>
        <v>REVISAR</v>
      </c>
      <c r="M17" s="27">
        <v>0.7</v>
      </c>
      <c r="N17" s="28">
        <v>0.85</v>
      </c>
      <c r="O17" s="70">
        <v>1</v>
      </c>
      <c r="P17" s="24"/>
      <c r="Q17" s="2"/>
      <c r="R17" s="8" t="s">
        <v>19</v>
      </c>
      <c r="S17" s="10">
        <v>1.7</v>
      </c>
      <c r="T17" s="10">
        <v>7.5</v>
      </c>
      <c r="U17" s="180">
        <v>62</v>
      </c>
      <c r="V17" s="181">
        <v>3.3</v>
      </c>
      <c r="W17" s="204">
        <v>14</v>
      </c>
    </row>
    <row r="18" spans="2:23" ht="15.75" thickBot="1" x14ac:dyDescent="0.3">
      <c r="B18" s="44">
        <v>1</v>
      </c>
      <c r="C18" s="54" t="s">
        <v>124</v>
      </c>
      <c r="D18" s="69">
        <f>IF($B$23=1,E20,"REVISAR")</f>
        <v>1</v>
      </c>
      <c r="E18" s="65" t="s">
        <v>110</v>
      </c>
      <c r="F18" s="65" t="s">
        <v>110</v>
      </c>
      <c r="G18" s="65" t="s">
        <v>110</v>
      </c>
      <c r="J18" s="45"/>
      <c r="K18" s="5" t="s">
        <v>95</v>
      </c>
      <c r="L18" s="68" t="str">
        <f>IF(AND($J$16=3,$J$20=2),M18,IF(AND($J$16=3,$J$20=3),N18,IF(AND($J$16=3,$J$20=4),O18,$O$19)))</f>
        <v>REVISAR</v>
      </c>
      <c r="M18" s="27">
        <v>0.7</v>
      </c>
      <c r="N18" s="28">
        <v>0.85</v>
      </c>
      <c r="O18" s="70">
        <v>1</v>
      </c>
      <c r="P18" s="24"/>
      <c r="Q18" s="2"/>
      <c r="R18" s="8" t="s">
        <v>20</v>
      </c>
      <c r="S18" s="10">
        <v>2.2999999999999998</v>
      </c>
      <c r="T18" s="10">
        <v>3.5</v>
      </c>
      <c r="U18" s="87">
        <v>35</v>
      </c>
      <c r="V18" s="90">
        <v>3</v>
      </c>
      <c r="W18" s="204">
        <v>15</v>
      </c>
    </row>
    <row r="19" spans="2:23" ht="15.75" thickBot="1" x14ac:dyDescent="0.3">
      <c r="B19" s="45"/>
      <c r="C19" s="5" t="s">
        <v>64</v>
      </c>
      <c r="D19" s="46" t="str">
        <f>IF($B$23=1,$E$18,IF($B$23=2,E19,IF($B$23=3,F19,G19)))</f>
        <v>REVISAR</v>
      </c>
      <c r="E19" s="52">
        <v>0.9</v>
      </c>
      <c r="F19" s="53" t="s">
        <v>128</v>
      </c>
      <c r="G19" s="53">
        <v>0.9</v>
      </c>
      <c r="J19" s="48" t="s">
        <v>99</v>
      </c>
      <c r="K19" s="5"/>
      <c r="L19" s="72"/>
      <c r="M19" s="25"/>
      <c r="N19" s="26"/>
      <c r="O19" s="71" t="s">
        <v>110</v>
      </c>
      <c r="P19" s="24"/>
      <c r="Q19" s="2"/>
      <c r="R19" s="8" t="s">
        <v>21</v>
      </c>
      <c r="S19" s="10">
        <v>1</v>
      </c>
      <c r="T19" s="10">
        <v>7.9</v>
      </c>
      <c r="U19" s="87">
        <v>48</v>
      </c>
      <c r="V19" s="90">
        <v>3.3</v>
      </c>
      <c r="W19" s="204">
        <v>16</v>
      </c>
    </row>
    <row r="20" spans="2:23" ht="15.75" thickBot="1" x14ac:dyDescent="0.3">
      <c r="B20" s="45"/>
      <c r="C20" s="5" t="s">
        <v>71</v>
      </c>
      <c r="D20" s="46" t="str">
        <f>IF($B$23=1,$E$18,IF($B$23=2,E20,IF($B$23=3,F20,G20)))</f>
        <v>REVISAR</v>
      </c>
      <c r="E20" s="52">
        <v>1</v>
      </c>
      <c r="F20" s="53">
        <v>1</v>
      </c>
      <c r="G20" s="53">
        <v>1</v>
      </c>
      <c r="J20" s="44">
        <v>1</v>
      </c>
      <c r="K20" s="5" t="s">
        <v>106</v>
      </c>
      <c r="L20" s="5"/>
      <c r="M20" s="5"/>
      <c r="N20" s="4"/>
      <c r="O20" s="57"/>
      <c r="P20" s="24"/>
      <c r="Q20" s="2"/>
      <c r="R20" s="8" t="s">
        <v>22</v>
      </c>
      <c r="S20" s="10">
        <v>1.6</v>
      </c>
      <c r="T20" s="10">
        <v>9.1999999999999993</v>
      </c>
      <c r="U20" s="87">
        <v>57</v>
      </c>
      <c r="V20" s="90">
        <v>3.3</v>
      </c>
      <c r="W20" s="204">
        <v>17</v>
      </c>
    </row>
    <row r="21" spans="2:23" ht="16.5" x14ac:dyDescent="0.3">
      <c r="B21" s="48"/>
      <c r="C21" s="5" t="s">
        <v>63</v>
      </c>
      <c r="D21" s="46" t="str">
        <f>IF($B$23=1,$E$18,IF($B$23=2,E21,IF($B$23=3,F21,G21)))</f>
        <v>REVISAR</v>
      </c>
      <c r="E21" s="52">
        <v>1.1000000000000001</v>
      </c>
      <c r="F21" s="53">
        <v>1.1000000000000001</v>
      </c>
      <c r="G21" s="53">
        <v>1.1000000000000001</v>
      </c>
      <c r="J21" s="45"/>
      <c r="K21" s="5" t="s">
        <v>100</v>
      </c>
      <c r="L21" s="5"/>
      <c r="M21" s="5"/>
      <c r="N21" s="4"/>
      <c r="O21" s="57"/>
      <c r="P21" s="20"/>
      <c r="Q21" s="2"/>
      <c r="R21" s="8" t="s">
        <v>23</v>
      </c>
      <c r="S21" s="10">
        <v>2</v>
      </c>
      <c r="T21" s="10">
        <v>5.4</v>
      </c>
      <c r="U21" s="87">
        <v>62</v>
      </c>
      <c r="V21" s="90">
        <v>3.3</v>
      </c>
      <c r="W21" s="204">
        <v>18</v>
      </c>
    </row>
    <row r="22" spans="2:23" ht="17.25" thickBot="1" x14ac:dyDescent="0.35">
      <c r="B22" s="48" t="s">
        <v>65</v>
      </c>
      <c r="C22" s="5"/>
      <c r="D22" s="5"/>
      <c r="E22" s="5"/>
      <c r="F22" s="5"/>
      <c r="G22" s="47"/>
      <c r="J22" s="45"/>
      <c r="K22" s="5" t="s">
        <v>107</v>
      </c>
      <c r="L22" s="5"/>
      <c r="M22" s="5"/>
      <c r="N22" s="4"/>
      <c r="O22" s="57"/>
      <c r="P22" s="3"/>
      <c r="Q22" s="2"/>
      <c r="R22" s="8" t="s">
        <v>24</v>
      </c>
      <c r="S22" s="10">
        <v>1.9</v>
      </c>
      <c r="T22" s="10">
        <v>7.7</v>
      </c>
      <c r="U22" s="87">
        <v>38</v>
      </c>
      <c r="V22" s="90">
        <v>3.3</v>
      </c>
      <c r="W22" s="204">
        <v>19</v>
      </c>
    </row>
    <row r="23" spans="2:23" ht="15.75" thickBot="1" x14ac:dyDescent="0.3">
      <c r="B23" s="44">
        <v>1</v>
      </c>
      <c r="C23" s="54" t="s">
        <v>124</v>
      </c>
      <c r="D23" s="5"/>
      <c r="E23" s="5"/>
      <c r="F23" s="5"/>
      <c r="G23" s="47"/>
      <c r="J23" s="45"/>
      <c r="K23" s="5" t="s">
        <v>101</v>
      </c>
      <c r="L23" s="5"/>
      <c r="M23" s="5"/>
      <c r="N23" s="5"/>
      <c r="O23" s="47"/>
      <c r="P23" s="3"/>
      <c r="Q23" s="2"/>
      <c r="R23" s="8" t="s">
        <v>25</v>
      </c>
      <c r="S23" s="10">
        <v>1.7</v>
      </c>
      <c r="T23" s="10">
        <v>7.8</v>
      </c>
      <c r="U23" s="87">
        <v>30</v>
      </c>
      <c r="V23" s="90">
        <v>3</v>
      </c>
      <c r="W23" s="204">
        <v>20</v>
      </c>
    </row>
    <row r="24" spans="2:23" x14ac:dyDescent="0.25">
      <c r="B24" s="45"/>
      <c r="C24" s="5" t="s">
        <v>78</v>
      </c>
      <c r="D24" s="5"/>
      <c r="E24" s="5"/>
      <c r="F24" s="5"/>
      <c r="G24" s="47"/>
      <c r="J24" s="45"/>
      <c r="K24" s="5"/>
      <c r="L24" s="5"/>
      <c r="M24" s="5"/>
      <c r="N24" s="5"/>
      <c r="O24" s="47"/>
      <c r="P24" s="3"/>
      <c r="Q24" s="2"/>
      <c r="R24" s="8" t="s">
        <v>26</v>
      </c>
      <c r="S24" s="10">
        <v>2.6</v>
      </c>
      <c r="T24" s="10">
        <v>1.4</v>
      </c>
      <c r="U24" s="87">
        <v>113</v>
      </c>
      <c r="V24" s="90">
        <v>3.7</v>
      </c>
      <c r="W24" s="204">
        <v>21</v>
      </c>
    </row>
    <row r="25" spans="2:23" ht="15.75" thickBot="1" x14ac:dyDescent="0.3">
      <c r="B25" s="45"/>
      <c r="C25" s="5" t="s">
        <v>79</v>
      </c>
      <c r="D25" s="5"/>
      <c r="E25" s="5"/>
      <c r="F25" s="5"/>
      <c r="G25" s="47"/>
      <c r="J25" s="48" t="s">
        <v>96</v>
      </c>
      <c r="K25" s="5"/>
      <c r="L25" s="5"/>
      <c r="M25" s="5"/>
      <c r="N25" s="5"/>
      <c r="O25" s="47"/>
      <c r="P25" s="3"/>
      <c r="Q25" s="2"/>
      <c r="R25" s="8" t="s">
        <v>27</v>
      </c>
      <c r="S25" s="10">
        <v>2.2999999999999998</v>
      </c>
      <c r="T25" s="10">
        <v>1.6</v>
      </c>
      <c r="U25" s="87">
        <v>22</v>
      </c>
      <c r="V25" s="90">
        <v>3</v>
      </c>
      <c r="W25" s="204">
        <v>22</v>
      </c>
    </row>
    <row r="26" spans="2:23" ht="17.25" thickBot="1" x14ac:dyDescent="0.35">
      <c r="B26" s="49"/>
      <c r="C26" s="50" t="s">
        <v>80</v>
      </c>
      <c r="D26" s="50"/>
      <c r="E26" s="50"/>
      <c r="F26" s="50"/>
      <c r="G26" s="51"/>
      <c r="J26" s="44">
        <v>1</v>
      </c>
      <c r="K26" s="5" t="s">
        <v>106</v>
      </c>
      <c r="L26" s="5"/>
      <c r="M26" s="5"/>
      <c r="N26" s="5"/>
      <c r="O26" s="47"/>
      <c r="P26" s="3"/>
      <c r="Q26" s="2"/>
      <c r="R26" s="8" t="s">
        <v>28</v>
      </c>
      <c r="S26" s="10">
        <v>1.9</v>
      </c>
      <c r="T26" s="10">
        <v>8.5</v>
      </c>
      <c r="U26" s="87">
        <v>72</v>
      </c>
      <c r="V26" s="90">
        <v>3.5</v>
      </c>
      <c r="W26" s="204">
        <v>23</v>
      </c>
    </row>
    <row r="27" spans="2:23" ht="16.5" x14ac:dyDescent="0.3">
      <c r="E27" s="3"/>
      <c r="J27" s="45"/>
      <c r="K27" s="5" t="s">
        <v>97</v>
      </c>
      <c r="L27" s="5"/>
      <c r="M27" s="5"/>
      <c r="N27" s="5"/>
      <c r="O27" s="47"/>
      <c r="P27" s="3"/>
      <c r="Q27" s="2"/>
      <c r="R27" s="8" t="s">
        <v>29</v>
      </c>
      <c r="S27" s="10">
        <v>2.8</v>
      </c>
      <c r="T27" s="10">
        <v>9.1999999999999993</v>
      </c>
      <c r="U27" s="87">
        <v>64</v>
      </c>
      <c r="V27" s="90">
        <v>3.3</v>
      </c>
      <c r="W27" s="204">
        <v>24</v>
      </c>
    </row>
    <row r="28" spans="2:23" ht="16.5" x14ac:dyDescent="0.3">
      <c r="E28" s="3"/>
      <c r="J28" s="45"/>
      <c r="K28" s="5" t="s">
        <v>108</v>
      </c>
      <c r="L28" s="5"/>
      <c r="M28" s="5"/>
      <c r="N28" s="5"/>
      <c r="O28" s="47"/>
      <c r="P28" s="3"/>
      <c r="Q28" s="2"/>
      <c r="R28" s="8" t="s">
        <v>30</v>
      </c>
      <c r="S28" s="10">
        <v>2</v>
      </c>
      <c r="T28" s="10">
        <v>5.3</v>
      </c>
      <c r="U28" s="87">
        <v>54</v>
      </c>
      <c r="V28" s="90">
        <v>3.3</v>
      </c>
      <c r="W28" s="204">
        <v>25</v>
      </c>
    </row>
    <row r="29" spans="2:23" ht="15.75" thickBot="1" x14ac:dyDescent="0.3">
      <c r="B29" s="30" t="s">
        <v>112</v>
      </c>
      <c r="C29" s="36"/>
      <c r="D29" s="37"/>
      <c r="E29" s="3"/>
      <c r="F29" s="30" t="s">
        <v>62</v>
      </c>
      <c r="G29" s="36"/>
      <c r="H29" s="37"/>
      <c r="J29" s="49"/>
      <c r="K29" s="50" t="s">
        <v>98</v>
      </c>
      <c r="L29" s="50"/>
      <c r="M29" s="50"/>
      <c r="N29" s="50"/>
      <c r="O29" s="51"/>
      <c r="Q29" s="2"/>
      <c r="R29" s="8" t="s">
        <v>31</v>
      </c>
      <c r="S29" s="10">
        <v>2</v>
      </c>
      <c r="T29" s="10">
        <v>5.2</v>
      </c>
      <c r="U29" s="87">
        <v>109</v>
      </c>
      <c r="V29" s="90">
        <v>3.7</v>
      </c>
      <c r="W29" s="204">
        <v>26</v>
      </c>
    </row>
    <row r="30" spans="2:23" ht="15.75" customHeight="1" thickBot="1" x14ac:dyDescent="0.4">
      <c r="B30" s="31" t="s">
        <v>113</v>
      </c>
      <c r="C30" s="32"/>
      <c r="D30" s="33"/>
      <c r="E30" s="3"/>
      <c r="F30" s="44">
        <v>1</v>
      </c>
      <c r="G30" s="54" t="s">
        <v>124</v>
      </c>
      <c r="H30" s="59">
        <v>1</v>
      </c>
      <c r="Q30" s="2"/>
      <c r="R30" s="8" t="s">
        <v>32</v>
      </c>
      <c r="S30" s="10">
        <v>1</v>
      </c>
      <c r="T30" s="10">
        <v>8.1999999999999993</v>
      </c>
      <c r="U30" s="87">
        <v>42</v>
      </c>
      <c r="V30" s="90">
        <v>3.3</v>
      </c>
      <c r="W30" s="204">
        <v>27</v>
      </c>
    </row>
    <row r="31" spans="2:23" ht="18" x14ac:dyDescent="0.35">
      <c r="B31" s="39" t="s">
        <v>115</v>
      </c>
      <c r="C31" s="40" t="s">
        <v>114</v>
      </c>
      <c r="D31" s="21"/>
      <c r="E31" s="3"/>
      <c r="F31" s="45"/>
      <c r="G31" s="35" t="s">
        <v>204</v>
      </c>
      <c r="H31" s="61">
        <v>1</v>
      </c>
      <c r="J31" s="30" t="s">
        <v>196</v>
      </c>
      <c r="K31" s="36"/>
      <c r="L31" s="37"/>
      <c r="Q31" s="2"/>
      <c r="R31" s="8" t="s">
        <v>33</v>
      </c>
      <c r="S31" s="10">
        <v>2.2999999999999998</v>
      </c>
      <c r="T31" s="10">
        <v>2.4</v>
      </c>
      <c r="U31" s="87">
        <v>46</v>
      </c>
      <c r="V31" s="90">
        <v>3.3</v>
      </c>
      <c r="W31" s="204">
        <v>28</v>
      </c>
    </row>
    <row r="32" spans="2:23" ht="18.75" customHeight="1" x14ac:dyDescent="0.3">
      <c r="B32" s="38" t="s">
        <v>125</v>
      </c>
      <c r="C32" s="29" t="s">
        <v>119</v>
      </c>
      <c r="D32" s="21"/>
      <c r="E32" s="3"/>
      <c r="F32" s="45"/>
      <c r="G32" s="35" t="s">
        <v>205</v>
      </c>
      <c r="H32" s="61">
        <v>1.5</v>
      </c>
      <c r="J32" s="45">
        <v>1</v>
      </c>
      <c r="K32" s="54" t="s">
        <v>124</v>
      </c>
      <c r="L32" s="59">
        <v>1</v>
      </c>
      <c r="Q32" s="2"/>
      <c r="R32" s="8" t="s">
        <v>34</v>
      </c>
      <c r="S32" s="10">
        <v>1</v>
      </c>
      <c r="T32" s="10">
        <v>3.7</v>
      </c>
      <c r="U32" s="87">
        <v>40</v>
      </c>
      <c r="V32" s="90">
        <v>3.3</v>
      </c>
      <c r="W32" s="204">
        <v>29</v>
      </c>
    </row>
    <row r="33" spans="2:23" ht="16.5" x14ac:dyDescent="0.3">
      <c r="B33" s="29" t="s">
        <v>116</v>
      </c>
      <c r="C33" s="29" t="s">
        <v>120</v>
      </c>
      <c r="D33" s="20"/>
      <c r="E33" s="3"/>
      <c r="F33" s="49"/>
      <c r="G33" s="32" t="s">
        <v>206</v>
      </c>
      <c r="H33" s="62">
        <v>2</v>
      </c>
      <c r="J33" s="45"/>
      <c r="K33" s="35" t="s">
        <v>239</v>
      </c>
      <c r="L33" s="59">
        <v>1</v>
      </c>
      <c r="Q33" s="2"/>
      <c r="R33" s="8" t="s">
        <v>35</v>
      </c>
      <c r="S33" s="10">
        <v>2</v>
      </c>
      <c r="T33" s="10">
        <v>5.9</v>
      </c>
      <c r="U33" s="87">
        <v>105</v>
      </c>
      <c r="V33" s="90">
        <v>3.7</v>
      </c>
      <c r="W33" s="204">
        <v>30</v>
      </c>
    </row>
    <row r="34" spans="2:23" ht="16.5" x14ac:dyDescent="0.3">
      <c r="B34" s="29" t="s">
        <v>117</v>
      </c>
      <c r="C34" s="29" t="s">
        <v>122</v>
      </c>
      <c r="D34" s="20"/>
      <c r="J34" s="45"/>
      <c r="K34" s="35" t="s">
        <v>240</v>
      </c>
      <c r="L34" s="61">
        <v>1.2</v>
      </c>
      <c r="Q34" s="2"/>
      <c r="R34" s="8" t="s">
        <v>36</v>
      </c>
      <c r="S34" s="10">
        <v>2</v>
      </c>
      <c r="T34" s="10">
        <v>0.9</v>
      </c>
      <c r="U34" s="87">
        <v>126</v>
      </c>
      <c r="V34" s="90">
        <v>3.7</v>
      </c>
      <c r="W34" s="204">
        <v>31</v>
      </c>
    </row>
    <row r="35" spans="2:23" ht="16.5" x14ac:dyDescent="0.3">
      <c r="B35" s="29" t="s">
        <v>118</v>
      </c>
      <c r="C35" s="29" t="s">
        <v>121</v>
      </c>
      <c r="D35" s="21"/>
      <c r="J35" s="45"/>
      <c r="K35" s="35" t="s">
        <v>241</v>
      </c>
      <c r="L35" s="61">
        <v>1.4</v>
      </c>
      <c r="Q35" s="2"/>
      <c r="R35" s="8" t="s">
        <v>37</v>
      </c>
      <c r="S35" s="10">
        <v>1.9</v>
      </c>
      <c r="T35" s="10">
        <v>7.5</v>
      </c>
      <c r="U35" s="87">
        <v>74</v>
      </c>
      <c r="V35" s="90">
        <v>3.5</v>
      </c>
      <c r="W35" s="204">
        <v>32</v>
      </c>
    </row>
    <row r="36" spans="2:23" ht="17.25" customHeight="1" x14ac:dyDescent="0.25">
      <c r="B36" s="29" t="s">
        <v>111</v>
      </c>
      <c r="C36" s="271" t="s">
        <v>127</v>
      </c>
      <c r="D36" s="21"/>
      <c r="J36" s="45"/>
      <c r="K36" s="35" t="s">
        <v>242</v>
      </c>
      <c r="L36" s="61">
        <v>2</v>
      </c>
      <c r="Q36" s="2"/>
      <c r="R36" s="8" t="s">
        <v>38</v>
      </c>
      <c r="S36" s="10">
        <v>2</v>
      </c>
      <c r="T36" s="10">
        <v>4.3</v>
      </c>
      <c r="U36" s="87">
        <v>41</v>
      </c>
      <c r="V36" s="90">
        <v>3.3</v>
      </c>
      <c r="W36" s="204">
        <v>33</v>
      </c>
    </row>
    <row r="37" spans="2:23" x14ac:dyDescent="0.25">
      <c r="C37" s="272"/>
      <c r="D37" s="21"/>
      <c r="J37" s="49"/>
      <c r="K37" s="32" t="s">
        <v>243</v>
      </c>
      <c r="L37" s="51">
        <v>2.5</v>
      </c>
      <c r="Q37" s="2"/>
      <c r="R37" s="8" t="s">
        <v>39</v>
      </c>
      <c r="S37" s="10">
        <v>2</v>
      </c>
      <c r="T37" s="10">
        <v>5.2</v>
      </c>
      <c r="U37" s="87">
        <v>94</v>
      </c>
      <c r="V37" s="90">
        <v>3.5</v>
      </c>
      <c r="W37" s="204">
        <v>34</v>
      </c>
    </row>
    <row r="38" spans="2:23" x14ac:dyDescent="0.25">
      <c r="Q38" s="2"/>
      <c r="R38" s="8" t="s">
        <v>40</v>
      </c>
      <c r="S38" s="10">
        <v>2</v>
      </c>
      <c r="T38" s="10">
        <v>4.3</v>
      </c>
      <c r="U38" s="87">
        <v>87</v>
      </c>
      <c r="V38" s="90">
        <v>3.5</v>
      </c>
      <c r="W38" s="204">
        <v>35</v>
      </c>
    </row>
    <row r="39" spans="2:23" x14ac:dyDescent="0.25">
      <c r="B39" s="243" t="s">
        <v>226</v>
      </c>
      <c r="D39" t="str">
        <f>IF($B$2=1,C2,IF($B$2=2,C3,IF($B$2=3,C4,IF($B$2=4,C5,IF($B$2=5,C6,C7)))))</f>
        <v>Interior seco (CH1, 2, 3)</v>
      </c>
      <c r="Q39" s="2"/>
      <c r="R39" s="8" t="s">
        <v>41</v>
      </c>
      <c r="S39" s="10">
        <v>2.2999999999999998</v>
      </c>
      <c r="T39" s="10">
        <v>3.1</v>
      </c>
      <c r="U39" s="88">
        <v>123</v>
      </c>
      <c r="V39" s="91">
        <v>3.7</v>
      </c>
      <c r="W39" s="204">
        <v>36</v>
      </c>
    </row>
    <row r="40" spans="2:23" x14ac:dyDescent="0.25">
      <c r="B40" t="s">
        <v>216</v>
      </c>
      <c r="D40" s="206" t="str">
        <f>IF($B$10=1,"Este factor no se aplica",IF($B$10=2,C11,IF($B$10=3,C12,IF($B$10=4,C13,C14))))</f>
        <v>Este factor no se aplica</v>
      </c>
      <c r="Q40" s="2"/>
      <c r="R40" s="8" t="s">
        <v>42</v>
      </c>
      <c r="S40" s="10">
        <v>1</v>
      </c>
      <c r="T40" s="10">
        <v>2.1</v>
      </c>
      <c r="U40" s="88">
        <v>24</v>
      </c>
      <c r="V40" s="91">
        <v>3</v>
      </c>
      <c r="W40" s="204">
        <v>37</v>
      </c>
    </row>
    <row r="41" spans="2:23" x14ac:dyDescent="0.25">
      <c r="B41" s="211" t="s">
        <v>217</v>
      </c>
      <c r="C41" s="212"/>
      <c r="D41" s="213" t="str">
        <f>IF($B$23=1,C23,IF($B$23=2,C24,IF($B$23=3,C25,C26)))</f>
        <v>No aplica</v>
      </c>
      <c r="E41" s="212"/>
      <c r="F41" s="212"/>
      <c r="G41" s="212"/>
      <c r="H41" s="214"/>
      <c r="Q41" s="2"/>
      <c r="R41" s="8" t="s">
        <v>43</v>
      </c>
      <c r="S41" s="10">
        <v>1.7</v>
      </c>
      <c r="T41" s="10">
        <v>8.5</v>
      </c>
      <c r="U41" s="88">
        <v>33</v>
      </c>
      <c r="V41" s="91">
        <v>3</v>
      </c>
      <c r="W41" s="204">
        <v>38</v>
      </c>
    </row>
    <row r="42" spans="2:23" x14ac:dyDescent="0.25">
      <c r="B42" s="215" t="s">
        <v>218</v>
      </c>
      <c r="C42" s="216"/>
      <c r="D42" s="217" t="str">
        <f>IF($B$18=1,"Este factor no se aplica",IF($B$18=2,C19,IF($B$18=3,C20,C21)))</f>
        <v>Este factor no se aplica</v>
      </c>
      <c r="E42" s="216"/>
      <c r="F42" s="216"/>
      <c r="G42" s="216"/>
      <c r="H42" s="218"/>
      <c r="Q42" s="2"/>
      <c r="R42" s="8" t="s">
        <v>44</v>
      </c>
      <c r="S42" s="10">
        <v>2</v>
      </c>
      <c r="T42" s="10">
        <v>1.9</v>
      </c>
      <c r="U42" s="88">
        <v>122</v>
      </c>
      <c r="V42" s="91">
        <v>3.7</v>
      </c>
      <c r="W42" s="204">
        <v>39</v>
      </c>
    </row>
    <row r="43" spans="2:23" x14ac:dyDescent="0.25">
      <c r="B43" s="211" t="s">
        <v>222</v>
      </c>
      <c r="C43" s="212"/>
      <c r="D43" s="212" t="str">
        <f>IF($J$16=1,K16,IF($J$16=2,K17,K18))</f>
        <v>No aplica</v>
      </c>
      <c r="E43" s="212"/>
      <c r="F43" s="212"/>
      <c r="G43" s="212"/>
      <c r="H43" s="214"/>
      <c r="Q43" s="2"/>
      <c r="R43" s="8" t="s">
        <v>45</v>
      </c>
      <c r="S43" s="10">
        <v>2</v>
      </c>
      <c r="T43" s="10">
        <v>8.4</v>
      </c>
      <c r="U43" s="87">
        <v>39</v>
      </c>
      <c r="V43" s="90">
        <v>3.3</v>
      </c>
      <c r="W43" s="204">
        <v>40</v>
      </c>
    </row>
    <row r="44" spans="2:23" x14ac:dyDescent="0.25">
      <c r="B44" s="230"/>
      <c r="C44" s="231"/>
      <c r="D44" s="231" t="str">
        <f>IF($J$20=1,"Este factor no se aplica",IF($J$20=2,K21,IF($J$20=3,K22,K23)))</f>
        <v>Este factor no se aplica</v>
      </c>
      <c r="E44" s="231"/>
      <c r="F44" s="231"/>
      <c r="G44" s="231"/>
      <c r="H44" s="244"/>
      <c r="Q44" s="2"/>
      <c r="R44" s="8" t="s">
        <v>46</v>
      </c>
      <c r="S44" s="10">
        <v>1.7</v>
      </c>
      <c r="T44" s="10">
        <v>7.4</v>
      </c>
      <c r="U44" s="87">
        <v>38</v>
      </c>
      <c r="V44" s="90">
        <v>3.3</v>
      </c>
      <c r="W44" s="204">
        <v>41</v>
      </c>
    </row>
    <row r="45" spans="2:23" x14ac:dyDescent="0.25">
      <c r="B45" s="215"/>
      <c r="C45" s="216"/>
      <c r="D45" s="216" t="str">
        <f>IF($J$26=1,"No procede",IF($J$26=2,K27,IF($J$26=3,K28,K29)))</f>
        <v>No procede</v>
      </c>
      <c r="E45" s="216"/>
      <c r="F45" s="216"/>
      <c r="G45" s="216"/>
      <c r="H45" s="218"/>
      <c r="Q45" s="2"/>
      <c r="R45" s="8" t="s">
        <v>47</v>
      </c>
      <c r="S45" s="10">
        <v>2</v>
      </c>
      <c r="T45" s="10">
        <v>8</v>
      </c>
      <c r="U45" s="87">
        <v>68</v>
      </c>
      <c r="V45" s="90">
        <v>3.3</v>
      </c>
      <c r="W45" s="204">
        <v>42</v>
      </c>
    </row>
    <row r="46" spans="2:23" x14ac:dyDescent="0.25">
      <c r="B46" s="249" t="s">
        <v>231</v>
      </c>
      <c r="C46" s="240"/>
      <c r="D46" s="240" t="str">
        <f>IF($F$30=1,G30,IF($F$30=2,G31,IF($F$30=3,G32,G33)))</f>
        <v>No aplica</v>
      </c>
      <c r="E46" s="240"/>
      <c r="F46" s="240"/>
      <c r="G46" s="240"/>
      <c r="H46" s="250"/>
      <c r="Q46" s="2"/>
      <c r="R46" s="8" t="s">
        <v>48</v>
      </c>
      <c r="S46" s="10">
        <v>2</v>
      </c>
      <c r="T46" s="10">
        <v>1.2</v>
      </c>
      <c r="U46" s="87">
        <v>44</v>
      </c>
      <c r="V46" s="90">
        <v>3.3</v>
      </c>
      <c r="W46" s="204">
        <v>43</v>
      </c>
    </row>
    <row r="47" spans="2:23" x14ac:dyDescent="0.25">
      <c r="B47" s="252" t="s">
        <v>233</v>
      </c>
      <c r="C47" s="212" t="s">
        <v>217</v>
      </c>
      <c r="D47" s="212" t="str">
        <f>IF($J$10=1,"Este factor no se aplica",IF($J$10=2,K11,IF($J$10=3,K12,K13)))</f>
        <v>Este factor no se aplica</v>
      </c>
      <c r="F47" s="212"/>
      <c r="G47" s="212"/>
      <c r="H47" s="214"/>
      <c r="Q47" s="2"/>
      <c r="R47" s="8" t="s">
        <v>49</v>
      </c>
      <c r="S47" s="10">
        <v>2</v>
      </c>
      <c r="T47" s="10">
        <v>3.5</v>
      </c>
      <c r="U47" s="87">
        <v>52</v>
      </c>
      <c r="V47" s="90">
        <v>3.3</v>
      </c>
      <c r="W47" s="204">
        <v>44</v>
      </c>
    </row>
    <row r="48" spans="2:23" x14ac:dyDescent="0.25">
      <c r="B48" s="215"/>
      <c r="C48" s="216" t="s">
        <v>234</v>
      </c>
      <c r="D48" s="216" t="str">
        <f>IF($J$10=1,"Este factor no se aplica",IF($J$3=1,"Rellenar",IF($J$3=2,K4,IF($J$3=3,K5,IF($J$3=4,K6,IF($J$3=5,K7,K8))))))</f>
        <v>Este factor no se aplica</v>
      </c>
      <c r="F48" s="216"/>
      <c r="G48" s="216"/>
      <c r="H48" s="218"/>
      <c r="Q48" s="2"/>
      <c r="R48" s="8" t="s">
        <v>50</v>
      </c>
      <c r="S48" s="10">
        <v>1</v>
      </c>
      <c r="T48" s="10">
        <v>8.8000000000000007</v>
      </c>
      <c r="U48" s="87">
        <v>40</v>
      </c>
      <c r="V48" s="90">
        <v>3.3</v>
      </c>
      <c r="W48" s="204">
        <v>45</v>
      </c>
    </row>
    <row r="49" spans="2:23" x14ac:dyDescent="0.25">
      <c r="B49" t="s">
        <v>238</v>
      </c>
      <c r="D49" t="str">
        <f>IF($J$32=1,"Este factor no se aplica",IF($J$32=2,K33,IF($J$32=3,K34,IF($J$32=4,K35,IF($J$32=5,K36,K37)))))</f>
        <v>Este factor no se aplica</v>
      </c>
      <c r="Q49" s="2"/>
      <c r="R49" s="8" t="s">
        <v>51</v>
      </c>
      <c r="S49" s="10">
        <v>2.9</v>
      </c>
      <c r="T49" s="10">
        <v>1.7</v>
      </c>
      <c r="U49" s="87">
        <v>62</v>
      </c>
      <c r="V49" s="90">
        <v>3.3</v>
      </c>
      <c r="W49" s="204">
        <v>46</v>
      </c>
    </row>
    <row r="50" spans="2:23" x14ac:dyDescent="0.25">
      <c r="Q50" s="2"/>
      <c r="R50" s="8" t="s">
        <v>52</v>
      </c>
      <c r="S50" s="10">
        <v>1.2</v>
      </c>
      <c r="T50" s="10">
        <v>10.1</v>
      </c>
      <c r="U50" s="87">
        <v>61</v>
      </c>
      <c r="V50" s="90">
        <v>3.3</v>
      </c>
      <c r="W50" s="204">
        <v>47</v>
      </c>
    </row>
    <row r="51" spans="2:23" x14ac:dyDescent="0.25">
      <c r="Q51" s="2"/>
      <c r="R51" s="8" t="s">
        <v>53</v>
      </c>
      <c r="S51" s="10">
        <v>2</v>
      </c>
      <c r="T51" s="10">
        <v>5.5</v>
      </c>
      <c r="U51" s="87">
        <v>76</v>
      </c>
      <c r="V51" s="90">
        <v>3.5</v>
      </c>
      <c r="W51" s="204">
        <v>48</v>
      </c>
    </row>
    <row r="52" spans="2:23" x14ac:dyDescent="0.25">
      <c r="Q52" s="2"/>
      <c r="R52" s="8" t="s">
        <v>54</v>
      </c>
      <c r="S52" s="10">
        <v>2</v>
      </c>
      <c r="T52" s="10">
        <v>8.1</v>
      </c>
      <c r="U52" s="87">
        <v>46</v>
      </c>
      <c r="V52" s="90">
        <v>3.3</v>
      </c>
      <c r="W52" s="204">
        <v>49</v>
      </c>
    </row>
    <row r="53" spans="2:23" x14ac:dyDescent="0.25">
      <c r="Q53" s="2"/>
      <c r="R53" s="8" t="s">
        <v>55</v>
      </c>
      <c r="S53" s="10">
        <v>1</v>
      </c>
      <c r="T53" s="10">
        <v>5.8</v>
      </c>
      <c r="U53" s="87">
        <v>33</v>
      </c>
      <c r="V53" s="90">
        <v>3</v>
      </c>
      <c r="W53" s="204">
        <v>50</v>
      </c>
    </row>
  </sheetData>
  <mergeCells count="4">
    <mergeCell ref="U2:V2"/>
    <mergeCell ref="Q1:T1"/>
    <mergeCell ref="C36:C37"/>
    <mergeCell ref="Q2:T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114"/>
  <sheetViews>
    <sheetView zoomScaleNormal="100" workbookViewId="0">
      <selection activeCell="A18" sqref="A18:Q20"/>
    </sheetView>
  </sheetViews>
  <sheetFormatPr baseColWidth="10" defaultColWidth="0" defaultRowHeight="15" x14ac:dyDescent="0.25"/>
  <cols>
    <col min="1" max="17" width="11.42578125" customWidth="1"/>
  </cols>
  <sheetData>
    <row r="1" spans="1:17" x14ac:dyDescent="0.25">
      <c r="A1" s="302" t="s">
        <v>131</v>
      </c>
      <c r="B1" s="303"/>
      <c r="C1" s="303"/>
      <c r="D1" s="303"/>
      <c r="E1" s="84"/>
      <c r="F1" s="84"/>
      <c r="G1" s="84"/>
      <c r="H1" s="84"/>
      <c r="I1" s="84"/>
      <c r="J1" s="84"/>
      <c r="K1" s="84"/>
      <c r="L1" s="84"/>
      <c r="M1" s="84"/>
      <c r="N1" s="84"/>
      <c r="O1" s="84"/>
      <c r="P1" s="84"/>
      <c r="Q1" s="85"/>
    </row>
    <row r="2" spans="1:17" x14ac:dyDescent="0.25">
      <c r="A2" s="324" t="s">
        <v>132</v>
      </c>
      <c r="B2" s="325"/>
      <c r="C2" s="325"/>
      <c r="D2" s="326"/>
      <c r="E2" s="84"/>
      <c r="F2" s="84"/>
      <c r="G2" s="84"/>
      <c r="H2" s="84"/>
      <c r="I2" s="84"/>
      <c r="J2" s="84"/>
      <c r="K2" s="84"/>
      <c r="L2" s="84"/>
      <c r="M2" s="84"/>
      <c r="N2" s="84"/>
      <c r="O2" s="84"/>
      <c r="P2" s="84"/>
      <c r="Q2" s="85"/>
    </row>
    <row r="3" spans="1:17" ht="15" customHeight="1" x14ac:dyDescent="0.25">
      <c r="A3" s="315" t="s">
        <v>134</v>
      </c>
      <c r="B3" s="331"/>
      <c r="C3" s="331"/>
      <c r="D3" s="331"/>
      <c r="E3" s="331"/>
      <c r="F3" s="331"/>
      <c r="G3" s="331"/>
      <c r="H3" s="331"/>
      <c r="I3" s="331"/>
      <c r="J3" s="331"/>
      <c r="K3" s="331"/>
      <c r="L3" s="331"/>
      <c r="M3" s="331"/>
      <c r="N3" s="331"/>
      <c r="O3" s="331"/>
      <c r="P3" s="331"/>
      <c r="Q3" s="332"/>
    </row>
    <row r="4" spans="1:17" x14ac:dyDescent="0.25">
      <c r="A4" s="315"/>
      <c r="B4" s="331"/>
      <c r="C4" s="331"/>
      <c r="D4" s="331"/>
      <c r="E4" s="331"/>
      <c r="F4" s="331"/>
      <c r="G4" s="331"/>
      <c r="H4" s="331"/>
      <c r="I4" s="331"/>
      <c r="J4" s="331"/>
      <c r="K4" s="331"/>
      <c r="L4" s="331"/>
      <c r="M4" s="331"/>
      <c r="N4" s="331"/>
      <c r="O4" s="331"/>
      <c r="P4" s="331"/>
      <c r="Q4" s="332"/>
    </row>
    <row r="5" spans="1:17" x14ac:dyDescent="0.25">
      <c r="A5" s="315"/>
      <c r="B5" s="331"/>
      <c r="C5" s="331"/>
      <c r="D5" s="331"/>
      <c r="E5" s="331"/>
      <c r="F5" s="331"/>
      <c r="G5" s="331"/>
      <c r="H5" s="331"/>
      <c r="I5" s="331"/>
      <c r="J5" s="331"/>
      <c r="K5" s="331"/>
      <c r="L5" s="331"/>
      <c r="M5" s="331"/>
      <c r="N5" s="331"/>
      <c r="O5" s="331"/>
      <c r="P5" s="331"/>
      <c r="Q5" s="332"/>
    </row>
    <row r="6" spans="1:17" x14ac:dyDescent="0.25">
      <c r="A6" s="315"/>
      <c r="B6" s="331"/>
      <c r="C6" s="331"/>
      <c r="D6" s="331"/>
      <c r="E6" s="331"/>
      <c r="F6" s="331"/>
      <c r="G6" s="331"/>
      <c r="H6" s="331"/>
      <c r="I6" s="331"/>
      <c r="J6" s="331"/>
      <c r="K6" s="331"/>
      <c r="L6" s="331"/>
      <c r="M6" s="331"/>
      <c r="N6" s="331"/>
      <c r="O6" s="331"/>
      <c r="P6" s="331"/>
      <c r="Q6" s="332"/>
    </row>
    <row r="7" spans="1:17" x14ac:dyDescent="0.25">
      <c r="A7" s="315"/>
      <c r="B7" s="331"/>
      <c r="C7" s="331"/>
      <c r="D7" s="331"/>
      <c r="E7" s="331"/>
      <c r="F7" s="331"/>
      <c r="G7" s="331"/>
      <c r="H7" s="331"/>
      <c r="I7" s="331"/>
      <c r="J7" s="331"/>
      <c r="K7" s="331"/>
      <c r="L7" s="331"/>
      <c r="M7" s="331"/>
      <c r="N7" s="331"/>
      <c r="O7" s="331"/>
      <c r="P7" s="331"/>
      <c r="Q7" s="332"/>
    </row>
    <row r="8" spans="1:17" x14ac:dyDescent="0.25">
      <c r="A8" s="315"/>
      <c r="B8" s="331"/>
      <c r="C8" s="331"/>
      <c r="D8" s="331"/>
      <c r="E8" s="331"/>
      <c r="F8" s="331"/>
      <c r="G8" s="331"/>
      <c r="H8" s="331"/>
      <c r="I8" s="331"/>
      <c r="J8" s="331"/>
      <c r="K8" s="331"/>
      <c r="L8" s="331"/>
      <c r="M8" s="331"/>
      <c r="N8" s="331"/>
      <c r="O8" s="331"/>
      <c r="P8" s="331"/>
      <c r="Q8" s="332"/>
    </row>
    <row r="9" spans="1:17" x14ac:dyDescent="0.25">
      <c r="A9" s="315"/>
      <c r="B9" s="331"/>
      <c r="C9" s="331"/>
      <c r="D9" s="331"/>
      <c r="E9" s="331"/>
      <c r="F9" s="331"/>
      <c r="G9" s="331"/>
      <c r="H9" s="331"/>
      <c r="I9" s="331"/>
      <c r="J9" s="331"/>
      <c r="K9" s="331"/>
      <c r="L9" s="331"/>
      <c r="M9" s="331"/>
      <c r="N9" s="331"/>
      <c r="O9" s="331"/>
      <c r="P9" s="331"/>
      <c r="Q9" s="332"/>
    </row>
    <row r="10" spans="1:17" x14ac:dyDescent="0.25">
      <c r="A10" s="315"/>
      <c r="B10" s="331"/>
      <c r="C10" s="331"/>
      <c r="D10" s="331"/>
      <c r="E10" s="331"/>
      <c r="F10" s="331"/>
      <c r="G10" s="331"/>
      <c r="H10" s="331"/>
      <c r="I10" s="331"/>
      <c r="J10" s="331"/>
      <c r="K10" s="331"/>
      <c r="L10" s="331"/>
      <c r="M10" s="331"/>
      <c r="N10" s="331"/>
      <c r="O10" s="331"/>
      <c r="P10" s="331"/>
      <c r="Q10" s="332"/>
    </row>
    <row r="11" spans="1:17" x14ac:dyDescent="0.25">
      <c r="A11" s="315"/>
      <c r="B11" s="331"/>
      <c r="C11" s="331"/>
      <c r="D11" s="331"/>
      <c r="E11" s="331"/>
      <c r="F11" s="331"/>
      <c r="G11" s="331"/>
      <c r="H11" s="331"/>
      <c r="I11" s="331"/>
      <c r="J11" s="331"/>
      <c r="K11" s="331"/>
      <c r="L11" s="331"/>
      <c r="M11" s="331"/>
      <c r="N11" s="331"/>
      <c r="O11" s="331"/>
      <c r="P11" s="331"/>
      <c r="Q11" s="332"/>
    </row>
    <row r="12" spans="1:17" x14ac:dyDescent="0.25">
      <c r="A12" s="315"/>
      <c r="B12" s="331"/>
      <c r="C12" s="331"/>
      <c r="D12" s="331"/>
      <c r="E12" s="331"/>
      <c r="F12" s="331"/>
      <c r="G12" s="331"/>
      <c r="H12" s="331"/>
      <c r="I12" s="331"/>
      <c r="J12" s="331"/>
      <c r="K12" s="331"/>
      <c r="L12" s="331"/>
      <c r="M12" s="331"/>
      <c r="N12" s="331"/>
      <c r="O12" s="331"/>
      <c r="P12" s="331"/>
      <c r="Q12" s="332"/>
    </row>
    <row r="13" spans="1:17" x14ac:dyDescent="0.25">
      <c r="A13" s="315"/>
      <c r="B13" s="331"/>
      <c r="C13" s="331"/>
      <c r="D13" s="331"/>
      <c r="E13" s="331"/>
      <c r="F13" s="331"/>
      <c r="G13" s="331"/>
      <c r="H13" s="331"/>
      <c r="I13" s="331"/>
      <c r="J13" s="331"/>
      <c r="K13" s="331"/>
      <c r="L13" s="331"/>
      <c r="M13" s="331"/>
      <c r="N13" s="331"/>
      <c r="O13" s="331"/>
      <c r="P13" s="331"/>
      <c r="Q13" s="332"/>
    </row>
    <row r="14" spans="1:17" x14ac:dyDescent="0.25">
      <c r="A14" s="315"/>
      <c r="B14" s="331"/>
      <c r="C14" s="331"/>
      <c r="D14" s="331"/>
      <c r="E14" s="331"/>
      <c r="F14" s="331"/>
      <c r="G14" s="331"/>
      <c r="H14" s="331"/>
      <c r="I14" s="331"/>
      <c r="J14" s="331"/>
      <c r="K14" s="331"/>
      <c r="L14" s="331"/>
      <c r="M14" s="331"/>
      <c r="N14" s="331"/>
      <c r="O14" s="331"/>
      <c r="P14" s="331"/>
      <c r="Q14" s="332"/>
    </row>
    <row r="15" spans="1:17" x14ac:dyDescent="0.25">
      <c r="A15" s="315"/>
      <c r="B15" s="331"/>
      <c r="C15" s="331"/>
      <c r="D15" s="331"/>
      <c r="E15" s="331"/>
      <c r="F15" s="331"/>
      <c r="G15" s="331"/>
      <c r="H15" s="331"/>
      <c r="I15" s="331"/>
      <c r="J15" s="331"/>
      <c r="K15" s="331"/>
      <c r="L15" s="331"/>
      <c r="M15" s="331"/>
      <c r="N15" s="331"/>
      <c r="O15" s="331"/>
      <c r="P15" s="331"/>
      <c r="Q15" s="332"/>
    </row>
    <row r="16" spans="1:17" x14ac:dyDescent="0.25">
      <c r="A16" s="333"/>
      <c r="B16" s="334"/>
      <c r="C16" s="334"/>
      <c r="D16" s="334"/>
      <c r="E16" s="334"/>
      <c r="F16" s="334"/>
      <c r="G16" s="334"/>
      <c r="H16" s="334"/>
      <c r="I16" s="334"/>
      <c r="J16" s="334"/>
      <c r="K16" s="334"/>
      <c r="L16" s="334"/>
      <c r="M16" s="334"/>
      <c r="N16" s="334"/>
      <c r="O16" s="334"/>
      <c r="P16" s="334"/>
      <c r="Q16" s="335"/>
    </row>
    <row r="17" spans="1:17" x14ac:dyDescent="0.25">
      <c r="A17" s="324" t="s">
        <v>133</v>
      </c>
      <c r="B17" s="325"/>
      <c r="C17" s="325"/>
      <c r="D17" s="325"/>
      <c r="E17" s="325"/>
      <c r="F17" s="325"/>
      <c r="G17" s="326"/>
      <c r="H17" s="74"/>
      <c r="I17" s="74"/>
      <c r="J17" s="74"/>
      <c r="K17" s="74"/>
      <c r="L17" s="74"/>
      <c r="M17" s="74"/>
      <c r="N17" s="74"/>
      <c r="O17" s="74"/>
      <c r="P17" s="74"/>
      <c r="Q17" s="75"/>
    </row>
    <row r="18" spans="1:17" x14ac:dyDescent="0.25">
      <c r="A18" s="315" t="s">
        <v>252</v>
      </c>
      <c r="B18" s="316"/>
      <c r="C18" s="316"/>
      <c r="D18" s="316"/>
      <c r="E18" s="316"/>
      <c r="F18" s="316"/>
      <c r="G18" s="316"/>
      <c r="H18" s="316"/>
      <c r="I18" s="316"/>
      <c r="J18" s="316"/>
      <c r="K18" s="316"/>
      <c r="L18" s="316"/>
      <c r="M18" s="316"/>
      <c r="N18" s="316"/>
      <c r="O18" s="316"/>
      <c r="P18" s="316"/>
      <c r="Q18" s="317"/>
    </row>
    <row r="19" spans="1:17" x14ac:dyDescent="0.25">
      <c r="A19" s="318"/>
      <c r="B19" s="316"/>
      <c r="C19" s="316"/>
      <c r="D19" s="316"/>
      <c r="E19" s="316"/>
      <c r="F19" s="316"/>
      <c r="G19" s="316"/>
      <c r="H19" s="316"/>
      <c r="I19" s="316"/>
      <c r="J19" s="316"/>
      <c r="K19" s="316"/>
      <c r="L19" s="316"/>
      <c r="M19" s="316"/>
      <c r="N19" s="316"/>
      <c r="O19" s="316"/>
      <c r="P19" s="316"/>
      <c r="Q19" s="317"/>
    </row>
    <row r="20" spans="1:17" x14ac:dyDescent="0.25">
      <c r="A20" s="327"/>
      <c r="B20" s="328"/>
      <c r="C20" s="328"/>
      <c r="D20" s="328"/>
      <c r="E20" s="328"/>
      <c r="F20" s="328"/>
      <c r="G20" s="328"/>
      <c r="H20" s="328"/>
      <c r="I20" s="328"/>
      <c r="J20" s="328"/>
      <c r="K20" s="328"/>
      <c r="L20" s="328"/>
      <c r="M20" s="328"/>
      <c r="N20" s="328"/>
      <c r="O20" s="328"/>
      <c r="P20" s="328"/>
      <c r="Q20" s="329"/>
    </row>
    <row r="21" spans="1:17" x14ac:dyDescent="0.25">
      <c r="A21" s="324" t="s">
        <v>135</v>
      </c>
      <c r="B21" s="325"/>
      <c r="C21" s="325"/>
      <c r="D21" s="326"/>
      <c r="E21" s="84"/>
      <c r="F21" s="84"/>
      <c r="G21" s="84"/>
      <c r="H21" s="84"/>
      <c r="I21" s="84"/>
      <c r="J21" s="84"/>
      <c r="K21" s="84"/>
      <c r="L21" s="84"/>
      <c r="M21" s="84"/>
      <c r="N21" s="84"/>
      <c r="O21" s="84"/>
      <c r="P21" s="84"/>
      <c r="Q21" s="85"/>
    </row>
    <row r="22" spans="1:17" x14ac:dyDescent="0.25">
      <c r="A22" s="315" t="s">
        <v>253</v>
      </c>
      <c r="B22" s="316"/>
      <c r="C22" s="316"/>
      <c r="D22" s="316"/>
      <c r="E22" s="316"/>
      <c r="F22" s="316"/>
      <c r="G22" s="316"/>
      <c r="H22" s="316"/>
      <c r="I22" s="316"/>
      <c r="J22" s="316"/>
      <c r="K22" s="316"/>
      <c r="L22" s="316"/>
      <c r="M22" s="316"/>
      <c r="N22" s="316"/>
      <c r="O22" s="316"/>
      <c r="P22" s="316"/>
      <c r="Q22" s="317"/>
    </row>
    <row r="23" spans="1:17" x14ac:dyDescent="0.25">
      <c r="A23" s="318"/>
      <c r="B23" s="316"/>
      <c r="C23" s="316"/>
      <c r="D23" s="316"/>
      <c r="E23" s="316"/>
      <c r="F23" s="316"/>
      <c r="G23" s="316"/>
      <c r="H23" s="316"/>
      <c r="I23" s="316"/>
      <c r="J23" s="316"/>
      <c r="K23" s="316"/>
      <c r="L23" s="316"/>
      <c r="M23" s="316"/>
      <c r="N23" s="316"/>
      <c r="O23" s="316"/>
      <c r="P23" s="316"/>
      <c r="Q23" s="317"/>
    </row>
    <row r="24" spans="1:17" x14ac:dyDescent="0.25">
      <c r="A24" s="318"/>
      <c r="B24" s="316"/>
      <c r="C24" s="316"/>
      <c r="D24" s="316"/>
      <c r="E24" s="316"/>
      <c r="F24" s="316"/>
      <c r="G24" s="316"/>
      <c r="H24" s="316"/>
      <c r="I24" s="316"/>
      <c r="J24" s="316"/>
      <c r="K24" s="316"/>
      <c r="L24" s="316"/>
      <c r="M24" s="316"/>
      <c r="N24" s="316"/>
      <c r="O24" s="316"/>
      <c r="P24" s="316"/>
      <c r="Q24" s="317"/>
    </row>
    <row r="25" spans="1:17" x14ac:dyDescent="0.25">
      <c r="A25" s="318"/>
      <c r="B25" s="316"/>
      <c r="C25" s="316"/>
      <c r="D25" s="316"/>
      <c r="E25" s="316"/>
      <c r="F25" s="316"/>
      <c r="G25" s="316"/>
      <c r="H25" s="316"/>
      <c r="I25" s="316"/>
      <c r="J25" s="316"/>
      <c r="K25" s="316"/>
      <c r="L25" s="316"/>
      <c r="M25" s="316"/>
      <c r="N25" s="316"/>
      <c r="O25" s="316"/>
      <c r="P25" s="316"/>
      <c r="Q25" s="317"/>
    </row>
    <row r="26" spans="1:17" x14ac:dyDescent="0.25">
      <c r="A26" s="318"/>
      <c r="B26" s="316"/>
      <c r="C26" s="316"/>
      <c r="D26" s="316"/>
      <c r="E26" s="316"/>
      <c r="F26" s="316"/>
      <c r="G26" s="316"/>
      <c r="H26" s="316"/>
      <c r="I26" s="316"/>
      <c r="J26" s="316"/>
      <c r="K26" s="316"/>
      <c r="L26" s="316"/>
      <c r="M26" s="316"/>
      <c r="N26" s="316"/>
      <c r="O26" s="316"/>
      <c r="P26" s="316"/>
      <c r="Q26" s="317"/>
    </row>
    <row r="27" spans="1:17" x14ac:dyDescent="0.25">
      <c r="A27" s="318"/>
      <c r="B27" s="316"/>
      <c r="C27" s="316"/>
      <c r="D27" s="316"/>
      <c r="E27" s="316"/>
      <c r="F27" s="316"/>
      <c r="G27" s="316"/>
      <c r="H27" s="316"/>
      <c r="I27" s="316"/>
      <c r="J27" s="316"/>
      <c r="K27" s="316"/>
      <c r="L27" s="316"/>
      <c r="M27" s="316"/>
      <c r="N27" s="316"/>
      <c r="O27" s="316"/>
      <c r="P27" s="316"/>
      <c r="Q27" s="317"/>
    </row>
    <row r="28" spans="1:17" x14ac:dyDescent="0.25">
      <c r="A28" s="318"/>
      <c r="B28" s="316"/>
      <c r="C28" s="316"/>
      <c r="D28" s="316"/>
      <c r="E28" s="316"/>
      <c r="F28" s="316"/>
      <c r="G28" s="316"/>
      <c r="H28" s="316"/>
      <c r="I28" s="316"/>
      <c r="J28" s="316"/>
      <c r="K28" s="316"/>
      <c r="L28" s="316"/>
      <c r="M28" s="316"/>
      <c r="N28" s="316"/>
      <c r="O28" s="316"/>
      <c r="P28" s="316"/>
      <c r="Q28" s="317"/>
    </row>
    <row r="29" spans="1:17" x14ac:dyDescent="0.25">
      <c r="A29" s="318"/>
      <c r="B29" s="316"/>
      <c r="C29" s="316"/>
      <c r="D29" s="316"/>
      <c r="E29" s="316"/>
      <c r="F29" s="316"/>
      <c r="G29" s="316"/>
      <c r="H29" s="316"/>
      <c r="I29" s="316"/>
      <c r="J29" s="316"/>
      <c r="K29" s="316"/>
      <c r="L29" s="316"/>
      <c r="M29" s="316"/>
      <c r="N29" s="316"/>
      <c r="O29" s="316"/>
      <c r="P29" s="316"/>
      <c r="Q29" s="317"/>
    </row>
    <row r="30" spans="1:17" x14ac:dyDescent="0.25">
      <c r="A30" s="318"/>
      <c r="B30" s="316"/>
      <c r="C30" s="316"/>
      <c r="D30" s="316"/>
      <c r="E30" s="316"/>
      <c r="F30" s="316"/>
      <c r="G30" s="316"/>
      <c r="H30" s="316"/>
      <c r="I30" s="316"/>
      <c r="J30" s="316"/>
      <c r="K30" s="316"/>
      <c r="L30" s="316"/>
      <c r="M30" s="316"/>
      <c r="N30" s="316"/>
      <c r="O30" s="316"/>
      <c r="P30" s="316"/>
      <c r="Q30" s="317"/>
    </row>
    <row r="31" spans="1:17" ht="21.75" customHeight="1" x14ac:dyDescent="0.25">
      <c r="A31" s="318"/>
      <c r="B31" s="316"/>
      <c r="C31" s="316"/>
      <c r="D31" s="316"/>
      <c r="E31" s="316"/>
      <c r="F31" s="316"/>
      <c r="G31" s="316"/>
      <c r="H31" s="316"/>
      <c r="I31" s="316"/>
      <c r="J31" s="316"/>
      <c r="K31" s="316"/>
      <c r="L31" s="316"/>
      <c r="M31" s="316"/>
      <c r="N31" s="316"/>
      <c r="O31" s="316"/>
      <c r="P31" s="316"/>
      <c r="Q31" s="317"/>
    </row>
    <row r="32" spans="1:17" x14ac:dyDescent="0.25">
      <c r="A32" s="319" t="s">
        <v>141</v>
      </c>
      <c r="B32" s="319"/>
      <c r="C32" s="330" t="s">
        <v>150</v>
      </c>
      <c r="D32" s="330"/>
      <c r="E32" s="321" t="s">
        <v>151</v>
      </c>
      <c r="F32" s="321"/>
      <c r="G32" s="323" t="s">
        <v>152</v>
      </c>
      <c r="H32" s="323"/>
      <c r="I32" s="74"/>
      <c r="J32" s="74"/>
      <c r="K32" s="74"/>
      <c r="L32" s="74"/>
      <c r="M32" s="74"/>
      <c r="N32" s="74"/>
      <c r="O32" s="74"/>
      <c r="P32" s="74"/>
      <c r="Q32" s="75"/>
    </row>
    <row r="33" spans="1:17" x14ac:dyDescent="0.25">
      <c r="A33" s="320" t="s">
        <v>142</v>
      </c>
      <c r="B33" s="320"/>
      <c r="C33" s="314">
        <v>3</v>
      </c>
      <c r="D33" s="314"/>
      <c r="E33" s="322" t="s">
        <v>143</v>
      </c>
      <c r="F33" s="322"/>
      <c r="G33" s="322" t="s">
        <v>156</v>
      </c>
      <c r="H33" s="322"/>
      <c r="I33" s="74"/>
      <c r="J33" s="74"/>
      <c r="K33" s="74"/>
      <c r="L33" s="74"/>
      <c r="M33" s="74"/>
      <c r="N33" s="74"/>
      <c r="O33" s="74"/>
      <c r="P33" s="74"/>
      <c r="Q33" s="75"/>
    </row>
    <row r="34" spans="1:17" x14ac:dyDescent="0.25">
      <c r="A34" s="320" t="s">
        <v>144</v>
      </c>
      <c r="B34" s="320"/>
      <c r="C34" s="314">
        <v>3.3</v>
      </c>
      <c r="D34" s="314"/>
      <c r="E34" s="322" t="s">
        <v>145</v>
      </c>
      <c r="F34" s="322"/>
      <c r="G34" s="322" t="s">
        <v>155</v>
      </c>
      <c r="H34" s="322"/>
      <c r="I34" s="74"/>
      <c r="J34" s="74"/>
      <c r="K34" s="74"/>
      <c r="L34" s="74"/>
      <c r="M34" s="74"/>
      <c r="N34" s="74"/>
      <c r="O34" s="74"/>
      <c r="P34" s="74"/>
      <c r="Q34" s="75"/>
    </row>
    <row r="35" spans="1:17" x14ac:dyDescent="0.25">
      <c r="A35" s="320" t="s">
        <v>146</v>
      </c>
      <c r="B35" s="320"/>
      <c r="C35" s="314">
        <v>3.5</v>
      </c>
      <c r="D35" s="314"/>
      <c r="E35" s="322" t="s">
        <v>147</v>
      </c>
      <c r="F35" s="322"/>
      <c r="G35" s="322" t="s">
        <v>154</v>
      </c>
      <c r="H35" s="322"/>
      <c r="I35" s="74"/>
      <c r="J35" s="74"/>
      <c r="K35" s="74"/>
      <c r="L35" s="74"/>
      <c r="M35" s="74"/>
      <c r="N35" s="74"/>
      <c r="O35" s="74"/>
      <c r="P35" s="74"/>
      <c r="Q35" s="75"/>
    </row>
    <row r="36" spans="1:17" x14ac:dyDescent="0.25">
      <c r="A36" s="320" t="s">
        <v>148</v>
      </c>
      <c r="B36" s="320"/>
      <c r="C36" s="314">
        <v>3.7</v>
      </c>
      <c r="D36" s="314"/>
      <c r="E36" s="322" t="s">
        <v>149</v>
      </c>
      <c r="F36" s="322"/>
      <c r="G36" s="322" t="s">
        <v>153</v>
      </c>
      <c r="H36" s="322"/>
      <c r="I36" s="74"/>
      <c r="J36" s="74"/>
      <c r="K36" s="74"/>
      <c r="L36" s="74"/>
      <c r="M36" s="74"/>
      <c r="N36" s="74"/>
      <c r="O36" s="74"/>
      <c r="P36" s="74"/>
      <c r="Q36" s="75"/>
    </row>
    <row r="37" spans="1:17" x14ac:dyDescent="0.25">
      <c r="A37" s="92"/>
      <c r="B37" s="76"/>
      <c r="C37" s="76"/>
      <c r="D37" s="76"/>
      <c r="E37" s="76"/>
      <c r="F37" s="76"/>
      <c r="G37" s="76"/>
      <c r="H37" s="76"/>
      <c r="I37" s="76"/>
      <c r="J37" s="76"/>
      <c r="K37" s="76"/>
      <c r="L37" s="76"/>
      <c r="M37" s="76"/>
      <c r="N37" s="76"/>
      <c r="O37" s="76"/>
      <c r="P37" s="76"/>
      <c r="Q37" s="93"/>
    </row>
    <row r="38" spans="1:17" x14ac:dyDescent="0.25">
      <c r="A38" s="94"/>
      <c r="B38" s="94"/>
      <c r="C38" s="94"/>
      <c r="D38" s="94"/>
      <c r="E38" s="94"/>
      <c r="F38" s="94"/>
      <c r="G38" s="94"/>
      <c r="H38" s="94"/>
      <c r="I38" s="94"/>
      <c r="J38" s="94"/>
      <c r="K38" s="94"/>
      <c r="L38" s="94"/>
      <c r="M38" s="94"/>
      <c r="N38" s="94"/>
      <c r="O38" s="94"/>
      <c r="P38" s="94"/>
      <c r="Q38" s="94"/>
    </row>
    <row r="39" spans="1:17" ht="18" x14ac:dyDescent="0.25">
      <c r="A39" s="275" t="s">
        <v>157</v>
      </c>
      <c r="B39" s="276"/>
      <c r="C39" s="276"/>
      <c r="D39" s="277"/>
      <c r="E39" s="77"/>
      <c r="F39" s="77"/>
      <c r="G39" s="77"/>
      <c r="H39" s="77"/>
      <c r="I39" s="77"/>
      <c r="J39" s="77"/>
      <c r="K39" s="77"/>
      <c r="L39" s="77"/>
      <c r="M39" s="77"/>
      <c r="N39" s="77"/>
      <c r="O39" s="77"/>
      <c r="P39" s="77"/>
      <c r="Q39" s="78"/>
    </row>
    <row r="40" spans="1:17" ht="27.75" customHeight="1" x14ac:dyDescent="0.25">
      <c r="A40" s="306" t="s">
        <v>160</v>
      </c>
      <c r="B40" s="307"/>
      <c r="C40" s="307"/>
      <c r="D40" s="307"/>
      <c r="E40" s="307"/>
      <c r="F40" s="307"/>
      <c r="G40" s="307"/>
      <c r="H40" s="307"/>
      <c r="I40" s="307"/>
      <c r="J40" s="307"/>
      <c r="K40" s="307"/>
      <c r="L40" s="307"/>
      <c r="M40" s="307"/>
      <c r="N40" s="307"/>
      <c r="O40" s="307"/>
      <c r="P40" s="307"/>
      <c r="Q40" s="308"/>
    </row>
    <row r="41" spans="1:17" ht="25.5" x14ac:dyDescent="0.25">
      <c r="A41" s="95" t="s">
        <v>158</v>
      </c>
      <c r="B41" s="281" t="s">
        <v>159</v>
      </c>
      <c r="C41" s="281"/>
      <c r="D41" s="281"/>
      <c r="E41" s="281"/>
      <c r="F41" s="281"/>
      <c r="G41" s="281"/>
      <c r="H41" s="281"/>
      <c r="I41" s="281"/>
      <c r="J41" s="281"/>
      <c r="K41" s="281"/>
      <c r="L41" s="281"/>
      <c r="M41" s="281"/>
      <c r="N41" s="73"/>
      <c r="O41" s="73"/>
      <c r="P41" s="73"/>
      <c r="Q41" s="79"/>
    </row>
    <row r="42" spans="1:17" ht="39" customHeight="1" x14ac:dyDescent="0.25">
      <c r="A42" s="96" t="s">
        <v>58</v>
      </c>
      <c r="B42" s="313" t="s">
        <v>164</v>
      </c>
      <c r="C42" s="313"/>
      <c r="D42" s="313"/>
      <c r="E42" s="313"/>
      <c r="F42" s="313"/>
      <c r="G42" s="313"/>
      <c r="H42" s="313"/>
      <c r="I42" s="313"/>
      <c r="J42" s="313"/>
      <c r="K42" s="313"/>
      <c r="L42" s="313"/>
      <c r="M42" s="313"/>
      <c r="N42" s="73"/>
      <c r="O42" s="73"/>
      <c r="P42" s="73"/>
      <c r="Q42" s="79"/>
    </row>
    <row r="43" spans="1:17" ht="56.25" customHeight="1" x14ac:dyDescent="0.25">
      <c r="A43" s="96" t="s">
        <v>59</v>
      </c>
      <c r="B43" s="313" t="s">
        <v>161</v>
      </c>
      <c r="C43" s="313"/>
      <c r="D43" s="313"/>
      <c r="E43" s="313"/>
      <c r="F43" s="313"/>
      <c r="G43" s="313"/>
      <c r="H43" s="313"/>
      <c r="I43" s="313"/>
      <c r="J43" s="313"/>
      <c r="K43" s="313"/>
      <c r="L43" s="313"/>
      <c r="M43" s="313"/>
      <c r="N43" s="73"/>
      <c r="O43" s="73"/>
      <c r="P43" s="73"/>
      <c r="Q43" s="79"/>
    </row>
    <row r="44" spans="1:17" ht="78.75" customHeight="1" x14ac:dyDescent="0.25">
      <c r="A44" s="96" t="s">
        <v>60</v>
      </c>
      <c r="B44" s="313" t="s">
        <v>162</v>
      </c>
      <c r="C44" s="313"/>
      <c r="D44" s="313"/>
      <c r="E44" s="313"/>
      <c r="F44" s="313"/>
      <c r="G44" s="313"/>
      <c r="H44" s="313"/>
      <c r="I44" s="313"/>
      <c r="J44" s="313"/>
      <c r="K44" s="313"/>
      <c r="L44" s="313"/>
      <c r="M44" s="313"/>
      <c r="N44" s="73"/>
      <c r="O44" s="73"/>
      <c r="P44" s="73"/>
      <c r="Q44" s="79"/>
    </row>
    <row r="45" spans="1:17" ht="93" customHeight="1" x14ac:dyDescent="0.25">
      <c r="A45" s="96" t="s">
        <v>61</v>
      </c>
      <c r="B45" s="313" t="s">
        <v>163</v>
      </c>
      <c r="C45" s="313"/>
      <c r="D45" s="313"/>
      <c r="E45" s="313"/>
      <c r="F45" s="313"/>
      <c r="G45" s="313"/>
      <c r="H45" s="313"/>
      <c r="I45" s="313"/>
      <c r="J45" s="313"/>
      <c r="K45" s="313"/>
      <c r="L45" s="313"/>
      <c r="M45" s="313"/>
      <c r="N45" s="80"/>
      <c r="O45" s="80"/>
      <c r="P45" s="80"/>
      <c r="Q45" s="81"/>
    </row>
    <row r="46" spans="1:17" x14ac:dyDescent="0.25">
      <c r="A46" s="94"/>
      <c r="B46" s="94"/>
      <c r="C46" s="94"/>
      <c r="D46" s="94"/>
      <c r="E46" s="94"/>
      <c r="F46" s="94"/>
      <c r="G46" s="94"/>
      <c r="H46" s="94"/>
      <c r="I46" s="94"/>
      <c r="J46" s="94"/>
      <c r="K46" s="94"/>
      <c r="L46" s="94"/>
      <c r="M46" s="94"/>
      <c r="N46" s="94"/>
      <c r="O46" s="94"/>
      <c r="P46" s="94"/>
      <c r="Q46" s="94"/>
    </row>
    <row r="47" spans="1:17" ht="18" x14ac:dyDescent="0.25">
      <c r="A47" s="275" t="s">
        <v>165</v>
      </c>
      <c r="B47" s="276"/>
      <c r="C47" s="276"/>
      <c r="D47" s="277"/>
      <c r="E47" s="97"/>
      <c r="F47" s="97"/>
      <c r="G47" s="97"/>
      <c r="H47" s="97"/>
      <c r="I47" s="97"/>
      <c r="J47" s="97"/>
      <c r="K47" s="97"/>
      <c r="L47" s="97"/>
      <c r="M47" s="97"/>
      <c r="N47" s="97"/>
      <c r="O47" s="97"/>
      <c r="P47" s="97"/>
      <c r="Q47" s="98"/>
    </row>
    <row r="48" spans="1:17" x14ac:dyDescent="0.25">
      <c r="A48" s="283" t="s">
        <v>269</v>
      </c>
      <c r="B48" s="284"/>
      <c r="C48" s="284"/>
      <c r="D48" s="284"/>
      <c r="E48" s="284"/>
      <c r="F48" s="284"/>
      <c r="G48" s="284"/>
      <c r="H48" s="284"/>
      <c r="I48" s="284"/>
      <c r="J48" s="284"/>
      <c r="K48" s="284"/>
      <c r="L48" s="284"/>
      <c r="M48" s="284"/>
      <c r="N48" s="284"/>
      <c r="O48" s="284"/>
      <c r="P48" s="284"/>
      <c r="Q48" s="285"/>
    </row>
    <row r="49" spans="1:17" ht="39" customHeight="1" x14ac:dyDescent="0.25">
      <c r="A49" s="286"/>
      <c r="B49" s="284"/>
      <c r="C49" s="284"/>
      <c r="D49" s="284"/>
      <c r="E49" s="284"/>
      <c r="F49" s="284"/>
      <c r="G49" s="284"/>
      <c r="H49" s="284"/>
      <c r="I49" s="284"/>
      <c r="J49" s="284"/>
      <c r="K49" s="284"/>
      <c r="L49" s="284"/>
      <c r="M49" s="284"/>
      <c r="N49" s="284"/>
      <c r="O49" s="284"/>
      <c r="P49" s="284"/>
      <c r="Q49" s="285"/>
    </row>
    <row r="50" spans="1:17" ht="30" customHeight="1" x14ac:dyDescent="0.25">
      <c r="A50" s="310" t="s">
        <v>168</v>
      </c>
      <c r="B50" s="310"/>
      <c r="C50" s="310"/>
      <c r="D50" s="311" t="s">
        <v>176</v>
      </c>
      <c r="E50" s="311"/>
      <c r="F50" s="311"/>
      <c r="G50" s="183"/>
      <c r="H50" s="183"/>
      <c r="I50" s="183"/>
      <c r="J50" s="183"/>
      <c r="K50" s="183"/>
      <c r="L50" s="183"/>
      <c r="M50" s="183"/>
      <c r="N50" s="183"/>
      <c r="O50" s="183"/>
      <c r="P50" s="183"/>
      <c r="Q50" s="184"/>
    </row>
    <row r="51" spans="1:17" x14ac:dyDescent="0.25">
      <c r="A51" s="310"/>
      <c r="B51" s="310"/>
      <c r="C51" s="310"/>
      <c r="D51" s="95" t="s">
        <v>64</v>
      </c>
      <c r="E51" s="95" t="s">
        <v>71</v>
      </c>
      <c r="F51" s="95" t="s">
        <v>63</v>
      </c>
      <c r="G51" s="183"/>
      <c r="H51" s="183"/>
      <c r="I51" s="183"/>
      <c r="J51" s="183"/>
      <c r="K51" s="183"/>
      <c r="L51" s="183"/>
      <c r="M51" s="183"/>
      <c r="N51" s="183"/>
      <c r="O51" s="183"/>
      <c r="P51" s="183"/>
      <c r="Q51" s="184"/>
    </row>
    <row r="52" spans="1:17" ht="21.75" customHeight="1" x14ac:dyDescent="0.25">
      <c r="A52" s="312" t="s">
        <v>81</v>
      </c>
      <c r="B52" s="312"/>
      <c r="C52" s="312"/>
      <c r="D52" s="182" t="s">
        <v>169</v>
      </c>
      <c r="E52" s="182" t="s">
        <v>173</v>
      </c>
      <c r="F52" s="182" t="s">
        <v>170</v>
      </c>
      <c r="G52" s="183"/>
      <c r="H52" s="183"/>
      <c r="I52" s="183"/>
      <c r="J52" s="183"/>
      <c r="K52" s="183"/>
      <c r="L52" s="183"/>
      <c r="M52" s="183"/>
      <c r="N52" s="183"/>
      <c r="O52" s="183"/>
      <c r="P52" s="183"/>
      <c r="Q52" s="184"/>
    </row>
    <row r="53" spans="1:17" ht="33.75" customHeight="1" x14ac:dyDescent="0.25">
      <c r="A53" s="312" t="s">
        <v>166</v>
      </c>
      <c r="B53" s="312"/>
      <c r="C53" s="312"/>
      <c r="D53" s="182" t="s">
        <v>254</v>
      </c>
      <c r="E53" s="182" t="s">
        <v>174</v>
      </c>
      <c r="F53" s="182" t="s">
        <v>171</v>
      </c>
      <c r="G53" s="183"/>
      <c r="H53" s="183"/>
      <c r="I53" s="183"/>
      <c r="J53" s="183"/>
      <c r="K53" s="183"/>
      <c r="L53" s="183"/>
      <c r="M53" s="183"/>
      <c r="N53" s="183"/>
      <c r="O53" s="183"/>
      <c r="P53" s="183"/>
      <c r="Q53" s="184"/>
    </row>
    <row r="54" spans="1:17" ht="23.25" customHeight="1" x14ac:dyDescent="0.25">
      <c r="A54" s="312" t="s">
        <v>167</v>
      </c>
      <c r="B54" s="312"/>
      <c r="C54" s="312"/>
      <c r="D54" s="182" t="s">
        <v>169</v>
      </c>
      <c r="E54" s="182" t="s">
        <v>175</v>
      </c>
      <c r="F54" s="182" t="s">
        <v>172</v>
      </c>
      <c r="G54" s="185"/>
      <c r="H54" s="185"/>
      <c r="I54" s="185"/>
      <c r="J54" s="185"/>
      <c r="K54" s="185"/>
      <c r="L54" s="185"/>
      <c r="M54" s="185"/>
      <c r="N54" s="185"/>
      <c r="O54" s="185"/>
      <c r="P54" s="185"/>
      <c r="Q54" s="186"/>
    </row>
    <row r="55" spans="1:17" x14ac:dyDescent="0.25">
      <c r="A55" s="94"/>
      <c r="B55" s="94"/>
      <c r="C55" s="94"/>
      <c r="D55" s="94"/>
      <c r="E55" s="94"/>
      <c r="F55" s="94"/>
      <c r="G55" s="94"/>
      <c r="H55" s="94"/>
      <c r="I55" s="94"/>
      <c r="J55" s="94"/>
      <c r="K55" s="94"/>
      <c r="L55" s="94"/>
      <c r="M55" s="94"/>
      <c r="N55" s="94"/>
      <c r="O55" s="94"/>
      <c r="P55" s="94"/>
      <c r="Q55" s="94"/>
    </row>
    <row r="56" spans="1:17" ht="18" x14ac:dyDescent="0.25">
      <c r="A56" s="275" t="s">
        <v>177</v>
      </c>
      <c r="B56" s="276"/>
      <c r="C56" s="276"/>
      <c r="D56" s="277"/>
      <c r="E56" s="188"/>
      <c r="F56" s="188"/>
      <c r="G56" s="188"/>
      <c r="H56" s="188"/>
      <c r="I56" s="188"/>
      <c r="J56" s="188"/>
      <c r="K56" s="188"/>
      <c r="L56" s="188"/>
      <c r="M56" s="188"/>
      <c r="N56" s="188"/>
      <c r="O56" s="188"/>
      <c r="P56" s="188"/>
      <c r="Q56" s="189"/>
    </row>
    <row r="57" spans="1:17" ht="15" customHeight="1" x14ac:dyDescent="0.25">
      <c r="A57" s="309" t="s">
        <v>270</v>
      </c>
      <c r="B57" s="309"/>
      <c r="C57" s="309"/>
      <c r="D57" s="309"/>
      <c r="E57" s="309"/>
      <c r="F57" s="309"/>
      <c r="G57" s="309"/>
      <c r="H57" s="309"/>
      <c r="I57" s="309"/>
      <c r="J57" s="309"/>
      <c r="K57" s="309"/>
      <c r="L57" s="309"/>
      <c r="M57" s="309"/>
      <c r="N57" s="309"/>
      <c r="O57" s="309"/>
      <c r="P57" s="309"/>
      <c r="Q57" s="309"/>
    </row>
    <row r="58" spans="1:17" x14ac:dyDescent="0.25">
      <c r="A58" s="309"/>
      <c r="B58" s="309"/>
      <c r="C58" s="309"/>
      <c r="D58" s="309"/>
      <c r="E58" s="309"/>
      <c r="F58" s="309"/>
      <c r="G58" s="309"/>
      <c r="H58" s="309"/>
      <c r="I58" s="309"/>
      <c r="J58" s="309"/>
      <c r="K58" s="309"/>
      <c r="L58" s="309"/>
      <c r="M58" s="309"/>
      <c r="N58" s="309"/>
      <c r="O58" s="309"/>
      <c r="P58" s="309"/>
      <c r="Q58" s="309"/>
    </row>
    <row r="59" spans="1:17" x14ac:dyDescent="0.25">
      <c r="A59" s="309"/>
      <c r="B59" s="309"/>
      <c r="C59" s="309"/>
      <c r="D59" s="309"/>
      <c r="E59" s="309"/>
      <c r="F59" s="309"/>
      <c r="G59" s="309"/>
      <c r="H59" s="309"/>
      <c r="I59" s="309"/>
      <c r="J59" s="309"/>
      <c r="K59" s="309"/>
      <c r="L59" s="309"/>
      <c r="M59" s="309"/>
      <c r="N59" s="309"/>
      <c r="O59" s="309"/>
      <c r="P59" s="309"/>
      <c r="Q59" s="309"/>
    </row>
    <row r="60" spans="1:17" x14ac:dyDescent="0.25">
      <c r="A60" s="309"/>
      <c r="B60" s="309"/>
      <c r="C60" s="309"/>
      <c r="D60" s="309"/>
      <c r="E60" s="309"/>
      <c r="F60" s="309"/>
      <c r="G60" s="309"/>
      <c r="H60" s="309"/>
      <c r="I60" s="309"/>
      <c r="J60" s="309"/>
      <c r="K60" s="309"/>
      <c r="L60" s="309"/>
      <c r="M60" s="309"/>
      <c r="N60" s="309"/>
      <c r="O60" s="309"/>
      <c r="P60" s="309"/>
      <c r="Q60" s="309"/>
    </row>
    <row r="61" spans="1:17" ht="10.5" customHeight="1" x14ac:dyDescent="0.25">
      <c r="A61" s="309"/>
      <c r="B61" s="309"/>
      <c r="C61" s="309"/>
      <c r="D61" s="309"/>
      <c r="E61" s="309"/>
      <c r="F61" s="309"/>
      <c r="G61" s="309"/>
      <c r="H61" s="309"/>
      <c r="I61" s="309"/>
      <c r="J61" s="309"/>
      <c r="K61" s="309"/>
      <c r="L61" s="309"/>
      <c r="M61" s="309"/>
      <c r="N61" s="309"/>
      <c r="O61" s="309"/>
      <c r="P61" s="309"/>
      <c r="Q61" s="309"/>
    </row>
    <row r="62" spans="1:17" x14ac:dyDescent="0.25">
      <c r="A62" s="309"/>
      <c r="B62" s="309"/>
      <c r="C62" s="309"/>
      <c r="D62" s="309"/>
      <c r="E62" s="309"/>
      <c r="F62" s="309"/>
      <c r="G62" s="309"/>
      <c r="H62" s="309"/>
      <c r="I62" s="309"/>
      <c r="J62" s="309"/>
      <c r="K62" s="309"/>
      <c r="L62" s="309"/>
      <c r="M62" s="309"/>
      <c r="N62" s="309"/>
      <c r="O62" s="309"/>
      <c r="P62" s="309"/>
      <c r="Q62" s="309"/>
    </row>
    <row r="63" spans="1:17" ht="24.75" customHeight="1" x14ac:dyDescent="0.25">
      <c r="A63" s="309"/>
      <c r="B63" s="309"/>
      <c r="C63" s="309"/>
      <c r="D63" s="309"/>
      <c r="E63" s="309"/>
      <c r="F63" s="309"/>
      <c r="G63" s="309"/>
      <c r="H63" s="309"/>
      <c r="I63" s="309"/>
      <c r="J63" s="309"/>
      <c r="K63" s="309"/>
      <c r="L63" s="309"/>
      <c r="M63" s="309"/>
      <c r="N63" s="309"/>
      <c r="O63" s="309"/>
      <c r="P63" s="309"/>
      <c r="Q63" s="309"/>
    </row>
    <row r="64" spans="1:17" x14ac:dyDescent="0.25">
      <c r="A64" s="190"/>
      <c r="B64" s="191"/>
      <c r="C64" s="191"/>
      <c r="D64" s="191"/>
      <c r="E64" s="191"/>
      <c r="F64" s="191"/>
      <c r="G64" s="191"/>
      <c r="H64" s="191"/>
      <c r="I64" s="191"/>
      <c r="J64" s="191"/>
      <c r="K64" s="191"/>
      <c r="L64" s="191"/>
      <c r="M64" s="191"/>
      <c r="N64" s="191"/>
      <c r="O64" s="191"/>
      <c r="P64" s="191"/>
      <c r="Q64" s="192"/>
    </row>
    <row r="65" spans="1:17" ht="18" x14ac:dyDescent="0.25">
      <c r="A65" s="275" t="s">
        <v>178</v>
      </c>
      <c r="B65" s="276"/>
      <c r="C65" s="276"/>
      <c r="D65" s="277"/>
      <c r="E65" s="188"/>
      <c r="F65" s="188"/>
      <c r="G65" s="188"/>
      <c r="H65" s="188"/>
      <c r="I65" s="188"/>
      <c r="J65" s="188"/>
      <c r="K65" s="188"/>
      <c r="L65" s="188"/>
      <c r="M65" s="188"/>
      <c r="N65" s="188"/>
      <c r="O65" s="188"/>
      <c r="P65" s="188"/>
      <c r="Q65" s="189"/>
    </row>
    <row r="66" spans="1:17" x14ac:dyDescent="0.25">
      <c r="A66" s="295" t="s">
        <v>255</v>
      </c>
      <c r="B66" s="291"/>
      <c r="C66" s="291"/>
      <c r="D66" s="291"/>
      <c r="E66" s="291"/>
      <c r="F66" s="291"/>
      <c r="G66" s="291"/>
      <c r="H66" s="291"/>
      <c r="I66" s="291"/>
      <c r="J66" s="291"/>
      <c r="K66" s="291"/>
      <c r="L66" s="291"/>
      <c r="M66" s="291"/>
      <c r="N66" s="291"/>
      <c r="O66" s="291"/>
      <c r="P66" s="291"/>
      <c r="Q66" s="292"/>
    </row>
    <row r="67" spans="1:17" x14ac:dyDescent="0.25">
      <c r="A67" s="290"/>
      <c r="B67" s="291"/>
      <c r="C67" s="291"/>
      <c r="D67" s="291"/>
      <c r="E67" s="291"/>
      <c r="F67" s="291"/>
      <c r="G67" s="291"/>
      <c r="H67" s="291"/>
      <c r="I67" s="291"/>
      <c r="J67" s="291"/>
      <c r="K67" s="291"/>
      <c r="L67" s="291"/>
      <c r="M67" s="291"/>
      <c r="N67" s="291"/>
      <c r="O67" s="291"/>
      <c r="P67" s="291"/>
      <c r="Q67" s="292"/>
    </row>
    <row r="68" spans="1:17" x14ac:dyDescent="0.25">
      <c r="A68" s="290"/>
      <c r="B68" s="291"/>
      <c r="C68" s="291"/>
      <c r="D68" s="291"/>
      <c r="E68" s="291"/>
      <c r="F68" s="291"/>
      <c r="G68" s="291"/>
      <c r="H68" s="291"/>
      <c r="I68" s="291"/>
      <c r="J68" s="291"/>
      <c r="K68" s="291"/>
      <c r="L68" s="291"/>
      <c r="M68" s="291"/>
      <c r="N68" s="291"/>
      <c r="O68" s="291"/>
      <c r="P68" s="291"/>
      <c r="Q68" s="292"/>
    </row>
    <row r="69" spans="1:17" x14ac:dyDescent="0.25">
      <c r="A69" s="290"/>
      <c r="B69" s="291"/>
      <c r="C69" s="291"/>
      <c r="D69" s="291"/>
      <c r="E69" s="291"/>
      <c r="F69" s="291"/>
      <c r="G69" s="291"/>
      <c r="H69" s="291"/>
      <c r="I69" s="291"/>
      <c r="J69" s="291"/>
      <c r="K69" s="291"/>
      <c r="L69" s="291"/>
      <c r="M69" s="291"/>
      <c r="N69" s="291"/>
      <c r="O69" s="291"/>
      <c r="P69" s="291"/>
      <c r="Q69" s="292"/>
    </row>
    <row r="70" spans="1:17" x14ac:dyDescent="0.25">
      <c r="A70" s="290"/>
      <c r="B70" s="291"/>
      <c r="C70" s="291"/>
      <c r="D70" s="291"/>
      <c r="E70" s="291"/>
      <c r="F70" s="291"/>
      <c r="G70" s="291"/>
      <c r="H70" s="291"/>
      <c r="I70" s="291"/>
      <c r="J70" s="291"/>
      <c r="K70" s="291"/>
      <c r="L70" s="291"/>
      <c r="M70" s="291"/>
      <c r="N70" s="291"/>
      <c r="O70" s="291"/>
      <c r="P70" s="291"/>
      <c r="Q70" s="292"/>
    </row>
    <row r="71" spans="1:17" x14ac:dyDescent="0.25">
      <c r="A71" s="290"/>
      <c r="B71" s="291"/>
      <c r="C71" s="291"/>
      <c r="D71" s="291"/>
      <c r="E71" s="291"/>
      <c r="F71" s="291"/>
      <c r="G71" s="291"/>
      <c r="H71" s="291"/>
      <c r="I71" s="291"/>
      <c r="J71" s="291"/>
      <c r="K71" s="291"/>
      <c r="L71" s="291"/>
      <c r="M71" s="291"/>
      <c r="N71" s="291"/>
      <c r="O71" s="291"/>
      <c r="P71" s="291"/>
      <c r="Q71" s="292"/>
    </row>
    <row r="72" spans="1:17" x14ac:dyDescent="0.25">
      <c r="A72" s="296"/>
      <c r="B72" s="297"/>
      <c r="C72" s="297"/>
      <c r="D72" s="297"/>
      <c r="E72" s="297"/>
      <c r="F72" s="297"/>
      <c r="G72" s="297"/>
      <c r="H72" s="297"/>
      <c r="I72" s="297"/>
      <c r="J72" s="297"/>
      <c r="K72" s="297"/>
      <c r="L72" s="297"/>
      <c r="M72" s="297"/>
      <c r="N72" s="297"/>
      <c r="O72" s="297"/>
      <c r="P72" s="297"/>
      <c r="Q72" s="298"/>
    </row>
    <row r="73" spans="1:17" x14ac:dyDescent="0.25">
      <c r="A73" s="299"/>
      <c r="B73" s="300"/>
      <c r="C73" s="300"/>
      <c r="D73" s="300"/>
      <c r="E73" s="300"/>
      <c r="F73" s="300"/>
      <c r="G73" s="300"/>
      <c r="H73" s="300"/>
      <c r="I73" s="300"/>
      <c r="J73" s="300"/>
      <c r="K73" s="300"/>
      <c r="L73" s="300"/>
      <c r="M73" s="300"/>
      <c r="N73" s="300"/>
      <c r="O73" s="300"/>
      <c r="P73" s="300"/>
      <c r="Q73" s="301"/>
    </row>
    <row r="74" spans="1:17" x14ac:dyDescent="0.25">
      <c r="A74" s="190"/>
      <c r="B74" s="191"/>
      <c r="C74" s="191"/>
      <c r="D74" s="191"/>
      <c r="E74" s="191"/>
      <c r="F74" s="191"/>
      <c r="G74" s="191"/>
      <c r="H74" s="191"/>
      <c r="I74" s="191"/>
      <c r="J74" s="191"/>
      <c r="K74" s="191"/>
      <c r="L74" s="191"/>
      <c r="M74" s="191"/>
      <c r="N74" s="191"/>
      <c r="O74" s="191"/>
      <c r="P74" s="191"/>
      <c r="Q74" s="192"/>
    </row>
    <row r="75" spans="1:17" ht="18" x14ac:dyDescent="0.25">
      <c r="A75" s="302" t="s">
        <v>179</v>
      </c>
      <c r="B75" s="303"/>
      <c r="C75" s="303"/>
      <c r="D75" s="304"/>
      <c r="E75" s="188"/>
      <c r="F75" s="188"/>
      <c r="G75" s="188"/>
      <c r="H75" s="188"/>
      <c r="I75" s="188"/>
      <c r="J75" s="188"/>
      <c r="K75" s="188"/>
      <c r="L75" s="188"/>
      <c r="M75" s="188"/>
      <c r="N75" s="188"/>
      <c r="O75" s="188"/>
      <c r="P75" s="188"/>
      <c r="Q75" s="189"/>
    </row>
    <row r="76" spans="1:17" x14ac:dyDescent="0.25">
      <c r="A76" s="287" t="s">
        <v>256</v>
      </c>
      <c r="B76" s="288"/>
      <c r="C76" s="288"/>
      <c r="D76" s="288"/>
      <c r="E76" s="288"/>
      <c r="F76" s="288"/>
      <c r="G76" s="288"/>
      <c r="H76" s="288"/>
      <c r="I76" s="288"/>
      <c r="J76" s="288"/>
      <c r="K76" s="288"/>
      <c r="L76" s="288"/>
      <c r="M76" s="288"/>
      <c r="N76" s="288"/>
      <c r="O76" s="288"/>
      <c r="P76" s="288"/>
      <c r="Q76" s="289"/>
    </row>
    <row r="77" spans="1:17" x14ac:dyDescent="0.25">
      <c r="A77" s="290"/>
      <c r="B77" s="291"/>
      <c r="C77" s="291"/>
      <c r="D77" s="291"/>
      <c r="E77" s="291"/>
      <c r="F77" s="291"/>
      <c r="G77" s="291"/>
      <c r="H77" s="291"/>
      <c r="I77" s="291"/>
      <c r="J77" s="291"/>
      <c r="K77" s="291"/>
      <c r="L77" s="291"/>
      <c r="M77" s="291"/>
      <c r="N77" s="291"/>
      <c r="O77" s="291"/>
      <c r="P77" s="291"/>
      <c r="Q77" s="292"/>
    </row>
    <row r="78" spans="1:17" x14ac:dyDescent="0.25">
      <c r="A78" s="290"/>
      <c r="B78" s="291"/>
      <c r="C78" s="291"/>
      <c r="D78" s="291"/>
      <c r="E78" s="291"/>
      <c r="F78" s="291"/>
      <c r="G78" s="291"/>
      <c r="H78" s="291"/>
      <c r="I78" s="291"/>
      <c r="J78" s="291"/>
      <c r="K78" s="291"/>
      <c r="L78" s="291"/>
      <c r="M78" s="291"/>
      <c r="N78" s="291"/>
      <c r="O78" s="291"/>
      <c r="P78" s="291"/>
      <c r="Q78" s="292"/>
    </row>
    <row r="79" spans="1:17" x14ac:dyDescent="0.25">
      <c r="A79" s="290"/>
      <c r="B79" s="291"/>
      <c r="C79" s="291"/>
      <c r="D79" s="291"/>
      <c r="E79" s="291"/>
      <c r="F79" s="291"/>
      <c r="G79" s="291"/>
      <c r="H79" s="291"/>
      <c r="I79" s="291"/>
      <c r="J79" s="291"/>
      <c r="K79" s="291"/>
      <c r="L79" s="291"/>
      <c r="M79" s="291"/>
      <c r="N79" s="291"/>
      <c r="O79" s="291"/>
      <c r="P79" s="291"/>
      <c r="Q79" s="292"/>
    </row>
    <row r="80" spans="1:17" x14ac:dyDescent="0.25">
      <c r="A80" s="290"/>
      <c r="B80" s="291"/>
      <c r="C80" s="291"/>
      <c r="D80" s="291"/>
      <c r="E80" s="291"/>
      <c r="F80" s="291"/>
      <c r="G80" s="291"/>
      <c r="H80" s="291"/>
      <c r="I80" s="291"/>
      <c r="J80" s="291"/>
      <c r="K80" s="291"/>
      <c r="L80" s="291"/>
      <c r="M80" s="291"/>
      <c r="N80" s="291"/>
      <c r="O80" s="291"/>
      <c r="P80" s="291"/>
      <c r="Q80" s="292"/>
    </row>
    <row r="81" spans="1:17" x14ac:dyDescent="0.25">
      <c r="A81" s="290"/>
      <c r="B81" s="291"/>
      <c r="C81" s="291"/>
      <c r="D81" s="291"/>
      <c r="E81" s="291"/>
      <c r="F81" s="291"/>
      <c r="G81" s="291"/>
      <c r="H81" s="291"/>
      <c r="I81" s="291"/>
      <c r="J81" s="291"/>
      <c r="K81" s="291"/>
      <c r="L81" s="291"/>
      <c r="M81" s="291"/>
      <c r="N81" s="291"/>
      <c r="O81" s="291"/>
      <c r="P81" s="291"/>
      <c r="Q81" s="292"/>
    </row>
    <row r="82" spans="1:17" x14ac:dyDescent="0.25">
      <c r="A82" s="290"/>
      <c r="B82" s="291"/>
      <c r="C82" s="291"/>
      <c r="D82" s="291"/>
      <c r="E82" s="291"/>
      <c r="F82" s="291"/>
      <c r="G82" s="291"/>
      <c r="H82" s="291"/>
      <c r="I82" s="291"/>
      <c r="J82" s="291"/>
      <c r="K82" s="291"/>
      <c r="L82" s="291"/>
      <c r="M82" s="291"/>
      <c r="N82" s="291"/>
      <c r="O82" s="291"/>
      <c r="P82" s="291"/>
      <c r="Q82" s="292"/>
    </row>
    <row r="83" spans="1:17" ht="15" customHeight="1" x14ac:dyDescent="0.25">
      <c r="A83" s="293" t="s">
        <v>180</v>
      </c>
      <c r="B83" s="293" t="s">
        <v>181</v>
      </c>
      <c r="C83" s="293"/>
      <c r="D83" s="293" t="s">
        <v>186</v>
      </c>
      <c r="E83" s="293"/>
      <c r="F83" s="293"/>
      <c r="G83" s="293"/>
      <c r="H83" s="293"/>
      <c r="I83" s="293"/>
      <c r="J83" s="293" t="s">
        <v>187</v>
      </c>
      <c r="K83" s="293"/>
      <c r="L83" s="293"/>
      <c r="M83" s="293"/>
      <c r="N83" s="293"/>
      <c r="O83" s="293"/>
      <c r="P83" s="293" t="s">
        <v>193</v>
      </c>
      <c r="Q83" s="305"/>
    </row>
    <row r="84" spans="1:17" ht="42" customHeight="1" x14ac:dyDescent="0.25">
      <c r="A84" s="293"/>
      <c r="B84" s="293"/>
      <c r="C84" s="293"/>
      <c r="D84" s="293"/>
      <c r="E84" s="293"/>
      <c r="F84" s="293"/>
      <c r="G84" s="293"/>
      <c r="H84" s="293"/>
      <c r="I84" s="293"/>
      <c r="J84" s="293"/>
      <c r="K84" s="293"/>
      <c r="L84" s="293"/>
      <c r="M84" s="293"/>
      <c r="N84" s="293"/>
      <c r="O84" s="293"/>
      <c r="P84" s="305"/>
      <c r="Q84" s="305"/>
    </row>
    <row r="85" spans="1:17" ht="68.25" customHeight="1" x14ac:dyDescent="0.25">
      <c r="A85" s="258" t="s">
        <v>69</v>
      </c>
      <c r="B85" s="294" t="s">
        <v>257</v>
      </c>
      <c r="C85" s="294"/>
      <c r="D85" s="282" t="s">
        <v>258</v>
      </c>
      <c r="E85" s="282"/>
      <c r="F85" s="282"/>
      <c r="G85" s="282"/>
      <c r="H85" s="282"/>
      <c r="I85" s="282"/>
      <c r="J85" s="282" t="s">
        <v>259</v>
      </c>
      <c r="K85" s="282"/>
      <c r="L85" s="282"/>
      <c r="M85" s="282"/>
      <c r="N85" s="282"/>
      <c r="O85" s="282"/>
      <c r="P85" s="282" t="s">
        <v>188</v>
      </c>
      <c r="Q85" s="282"/>
    </row>
    <row r="86" spans="1:17" ht="99.75" customHeight="1" x14ac:dyDescent="0.25">
      <c r="A86" s="258" t="s">
        <v>70</v>
      </c>
      <c r="B86" s="336" t="s">
        <v>182</v>
      </c>
      <c r="C86" s="336"/>
      <c r="D86" s="282" t="s">
        <v>271</v>
      </c>
      <c r="E86" s="282"/>
      <c r="F86" s="282"/>
      <c r="G86" s="282"/>
      <c r="H86" s="282"/>
      <c r="I86" s="282"/>
      <c r="J86" s="282" t="s">
        <v>265</v>
      </c>
      <c r="K86" s="282"/>
      <c r="L86" s="282"/>
      <c r="M86" s="282"/>
      <c r="N86" s="282"/>
      <c r="O86" s="282"/>
      <c r="P86" s="282" t="s">
        <v>189</v>
      </c>
      <c r="Q86" s="282"/>
    </row>
    <row r="87" spans="1:17" ht="69" customHeight="1" x14ac:dyDescent="0.25">
      <c r="A87" s="258" t="s">
        <v>71</v>
      </c>
      <c r="B87" s="294" t="s">
        <v>183</v>
      </c>
      <c r="C87" s="294"/>
      <c r="D87" s="282" t="s">
        <v>272</v>
      </c>
      <c r="E87" s="282"/>
      <c r="F87" s="282"/>
      <c r="G87" s="282"/>
      <c r="H87" s="282"/>
      <c r="I87" s="282"/>
      <c r="J87" s="344" t="s">
        <v>267</v>
      </c>
      <c r="K87" s="344"/>
      <c r="L87" s="344"/>
      <c r="M87" s="344"/>
      <c r="N87" s="344"/>
      <c r="O87" s="344"/>
      <c r="P87" s="282" t="s">
        <v>190</v>
      </c>
      <c r="Q87" s="282"/>
    </row>
    <row r="88" spans="1:17" ht="104.25" customHeight="1" x14ac:dyDescent="0.25">
      <c r="A88" s="258" t="s">
        <v>72</v>
      </c>
      <c r="B88" s="294" t="s">
        <v>184</v>
      </c>
      <c r="C88" s="294"/>
      <c r="D88" s="282" t="s">
        <v>273</v>
      </c>
      <c r="E88" s="282"/>
      <c r="F88" s="282"/>
      <c r="G88" s="282"/>
      <c r="H88" s="282"/>
      <c r="I88" s="282"/>
      <c r="J88" s="282" t="s">
        <v>266</v>
      </c>
      <c r="K88" s="282"/>
      <c r="L88" s="282"/>
      <c r="M88" s="282"/>
      <c r="N88" s="282"/>
      <c r="O88" s="282"/>
      <c r="P88" s="282" t="s">
        <v>191</v>
      </c>
      <c r="Q88" s="282"/>
    </row>
    <row r="89" spans="1:17" ht="63.75" customHeight="1" x14ac:dyDescent="0.25">
      <c r="A89" s="337" t="s">
        <v>73</v>
      </c>
      <c r="B89" s="336" t="s">
        <v>185</v>
      </c>
      <c r="C89" s="336"/>
      <c r="D89" s="282" t="s">
        <v>274</v>
      </c>
      <c r="E89" s="282"/>
      <c r="F89" s="282"/>
      <c r="G89" s="282"/>
      <c r="H89" s="282"/>
      <c r="I89" s="282"/>
      <c r="J89" s="282" t="s">
        <v>268</v>
      </c>
      <c r="K89" s="282"/>
      <c r="L89" s="282"/>
      <c r="M89" s="282"/>
      <c r="N89" s="282"/>
      <c r="O89" s="282"/>
      <c r="P89" s="282" t="s">
        <v>192</v>
      </c>
      <c r="Q89" s="282"/>
    </row>
    <row r="90" spans="1:17" x14ac:dyDescent="0.25">
      <c r="A90" s="337"/>
      <c r="B90" s="336"/>
      <c r="C90" s="336"/>
      <c r="D90" s="282"/>
      <c r="E90" s="282"/>
      <c r="F90" s="282"/>
      <c r="G90" s="282"/>
      <c r="H90" s="282"/>
      <c r="I90" s="282"/>
      <c r="J90" s="282"/>
      <c r="K90" s="282"/>
      <c r="L90" s="282"/>
      <c r="M90" s="282"/>
      <c r="N90" s="282"/>
      <c r="O90" s="282"/>
      <c r="P90" s="282"/>
      <c r="Q90" s="282"/>
    </row>
    <row r="91" spans="1:17" ht="15" customHeight="1" x14ac:dyDescent="0.25">
      <c r="A91" s="287" t="s">
        <v>260</v>
      </c>
      <c r="B91" s="338"/>
      <c r="C91" s="338"/>
      <c r="D91" s="338"/>
      <c r="E91" s="338"/>
      <c r="F91" s="338"/>
      <c r="G91" s="338"/>
      <c r="H91" s="338"/>
      <c r="I91" s="338"/>
      <c r="J91" s="338"/>
      <c r="K91" s="338"/>
      <c r="L91" s="338"/>
      <c r="M91" s="338"/>
      <c r="N91" s="338"/>
      <c r="O91" s="338"/>
      <c r="P91" s="338"/>
      <c r="Q91" s="339"/>
    </row>
    <row r="92" spans="1:17" x14ac:dyDescent="0.25">
      <c r="A92" s="295"/>
      <c r="B92" s="309"/>
      <c r="C92" s="309"/>
      <c r="D92" s="309"/>
      <c r="E92" s="309"/>
      <c r="F92" s="309"/>
      <c r="G92" s="309"/>
      <c r="H92" s="309"/>
      <c r="I92" s="309"/>
      <c r="J92" s="309"/>
      <c r="K92" s="309"/>
      <c r="L92" s="309"/>
      <c r="M92" s="309"/>
      <c r="N92" s="309"/>
      <c r="O92" s="309"/>
      <c r="P92" s="309"/>
      <c r="Q92" s="340"/>
    </row>
    <row r="93" spans="1:17" x14ac:dyDescent="0.25">
      <c r="A93" s="295"/>
      <c r="B93" s="309"/>
      <c r="C93" s="309"/>
      <c r="D93" s="309"/>
      <c r="E93" s="309"/>
      <c r="F93" s="309"/>
      <c r="G93" s="309"/>
      <c r="H93" s="309"/>
      <c r="I93" s="309"/>
      <c r="J93" s="309"/>
      <c r="K93" s="309"/>
      <c r="L93" s="309"/>
      <c r="M93" s="309"/>
      <c r="N93" s="309"/>
      <c r="O93" s="309"/>
      <c r="P93" s="309"/>
      <c r="Q93" s="340"/>
    </row>
    <row r="94" spans="1:17" ht="24" customHeight="1" x14ac:dyDescent="0.25">
      <c r="A94" s="341"/>
      <c r="B94" s="342"/>
      <c r="C94" s="342"/>
      <c r="D94" s="342"/>
      <c r="E94" s="342"/>
      <c r="F94" s="342"/>
      <c r="G94" s="342"/>
      <c r="H94" s="342"/>
      <c r="I94" s="342"/>
      <c r="J94" s="342"/>
      <c r="K94" s="342"/>
      <c r="L94" s="342"/>
      <c r="M94" s="342"/>
      <c r="N94" s="342"/>
      <c r="O94" s="342"/>
      <c r="P94" s="342"/>
      <c r="Q94" s="343"/>
    </row>
    <row r="95" spans="1:17" x14ac:dyDescent="0.25">
      <c r="A95" s="190"/>
      <c r="B95" s="191"/>
      <c r="C95" s="191"/>
      <c r="D95" s="191"/>
      <c r="E95" s="191"/>
      <c r="F95" s="191"/>
      <c r="G95" s="191"/>
      <c r="H95" s="191"/>
      <c r="I95" s="191"/>
      <c r="J95" s="191"/>
      <c r="K95" s="191"/>
      <c r="L95" s="191"/>
      <c r="M95" s="191"/>
      <c r="N95" s="191"/>
      <c r="O95" s="191"/>
      <c r="P95" s="191"/>
      <c r="Q95" s="192"/>
    </row>
    <row r="96" spans="1:17" ht="18" x14ac:dyDescent="0.25">
      <c r="A96" s="275" t="s">
        <v>194</v>
      </c>
      <c r="B96" s="276"/>
      <c r="C96" s="276"/>
      <c r="D96" s="277"/>
      <c r="E96" s="188"/>
      <c r="F96" s="188"/>
      <c r="G96" s="188"/>
      <c r="H96" s="188"/>
      <c r="I96" s="188"/>
      <c r="J96" s="188"/>
      <c r="K96" s="188"/>
      <c r="L96" s="188"/>
      <c r="M96" s="188"/>
      <c r="N96" s="188"/>
      <c r="O96" s="188"/>
      <c r="P96" s="188"/>
      <c r="Q96" s="189"/>
    </row>
    <row r="97" spans="1:17" ht="15" customHeight="1" x14ac:dyDescent="0.25">
      <c r="A97" s="278" t="s">
        <v>261</v>
      </c>
      <c r="B97" s="278"/>
      <c r="C97" s="278"/>
      <c r="D97" s="278"/>
      <c r="E97" s="278"/>
      <c r="F97" s="278"/>
      <c r="G97" s="278"/>
      <c r="H97" s="278"/>
      <c r="I97" s="278"/>
      <c r="J97" s="278"/>
      <c r="K97" s="278"/>
      <c r="L97" s="278"/>
      <c r="M97" s="278"/>
      <c r="N97" s="278"/>
      <c r="O97" s="278"/>
      <c r="P97" s="278"/>
      <c r="Q97" s="278"/>
    </row>
    <row r="98" spans="1:17" x14ac:dyDescent="0.25">
      <c r="A98" s="278"/>
      <c r="B98" s="278"/>
      <c r="C98" s="278"/>
      <c r="D98" s="278"/>
      <c r="E98" s="278"/>
      <c r="F98" s="278"/>
      <c r="G98" s="278"/>
      <c r="H98" s="278"/>
      <c r="I98" s="278"/>
      <c r="J98" s="278"/>
      <c r="K98" s="278"/>
      <c r="L98" s="278"/>
      <c r="M98" s="278"/>
      <c r="N98" s="278"/>
      <c r="O98" s="278"/>
      <c r="P98" s="278"/>
      <c r="Q98" s="278"/>
    </row>
    <row r="99" spans="1:17" x14ac:dyDescent="0.25">
      <c r="A99" s="278"/>
      <c r="B99" s="278"/>
      <c r="C99" s="278"/>
      <c r="D99" s="278"/>
      <c r="E99" s="278"/>
      <c r="F99" s="278"/>
      <c r="G99" s="278"/>
      <c r="H99" s="278"/>
      <c r="I99" s="278"/>
      <c r="J99" s="278"/>
      <c r="K99" s="278"/>
      <c r="L99" s="278"/>
      <c r="M99" s="278"/>
      <c r="N99" s="278"/>
      <c r="O99" s="278"/>
      <c r="P99" s="278"/>
      <c r="Q99" s="278"/>
    </row>
    <row r="100" spans="1:17" ht="18" customHeight="1" x14ac:dyDescent="0.25">
      <c r="A100" s="278"/>
      <c r="B100" s="278"/>
      <c r="C100" s="278"/>
      <c r="D100" s="278"/>
      <c r="E100" s="278"/>
      <c r="F100" s="278"/>
      <c r="G100" s="278"/>
      <c r="H100" s="278"/>
      <c r="I100" s="278"/>
      <c r="J100" s="278"/>
      <c r="K100" s="278"/>
      <c r="L100" s="278"/>
      <c r="M100" s="278"/>
      <c r="N100" s="278"/>
      <c r="O100" s="278"/>
      <c r="P100" s="278"/>
      <c r="Q100" s="278"/>
    </row>
    <row r="101" spans="1:17" x14ac:dyDescent="0.25">
      <c r="A101" s="278"/>
      <c r="B101" s="278"/>
      <c r="C101" s="278"/>
      <c r="D101" s="278"/>
      <c r="E101" s="278"/>
      <c r="F101" s="278"/>
      <c r="G101" s="278"/>
      <c r="H101" s="278"/>
      <c r="I101" s="278"/>
      <c r="J101" s="278"/>
      <c r="K101" s="278"/>
      <c r="L101" s="278"/>
      <c r="M101" s="278"/>
      <c r="N101" s="278"/>
      <c r="O101" s="278"/>
      <c r="P101" s="278"/>
      <c r="Q101" s="278"/>
    </row>
    <row r="102" spans="1:17" x14ac:dyDescent="0.25">
      <c r="A102" s="279"/>
      <c r="B102" s="279"/>
      <c r="C102" s="279"/>
      <c r="D102" s="279"/>
      <c r="E102" s="279"/>
      <c r="F102" s="279"/>
      <c r="G102" s="279"/>
      <c r="H102" s="279"/>
      <c r="I102" s="279"/>
      <c r="J102" s="279"/>
      <c r="K102" s="279"/>
      <c r="L102" s="279"/>
      <c r="M102" s="279"/>
      <c r="N102" s="279"/>
      <c r="O102" s="279"/>
      <c r="P102" s="279"/>
      <c r="Q102" s="279"/>
    </row>
    <row r="103" spans="1:17" ht="15" customHeight="1" x14ac:dyDescent="0.25">
      <c r="A103" s="281" t="s">
        <v>159</v>
      </c>
      <c r="B103" s="281"/>
      <c r="C103" s="281"/>
      <c r="D103" s="281"/>
      <c r="E103" s="281"/>
      <c r="F103" s="281"/>
      <c r="G103" s="281"/>
      <c r="H103" s="281"/>
      <c r="I103" s="281"/>
      <c r="J103" s="281"/>
      <c r="K103" s="281" t="s">
        <v>197</v>
      </c>
      <c r="L103" s="281"/>
      <c r="M103" s="187"/>
      <c r="N103" s="187"/>
      <c r="O103" s="187"/>
      <c r="P103" s="187"/>
      <c r="Q103" s="187"/>
    </row>
    <row r="104" spans="1:17" ht="36.75" customHeight="1" x14ac:dyDescent="0.25">
      <c r="A104" s="282" t="s">
        <v>262</v>
      </c>
      <c r="B104" s="282"/>
      <c r="C104" s="282"/>
      <c r="D104" s="282"/>
      <c r="E104" s="282"/>
      <c r="F104" s="282"/>
      <c r="G104" s="282"/>
      <c r="H104" s="282"/>
      <c r="I104" s="282"/>
      <c r="J104" s="282"/>
      <c r="K104" s="274" t="s">
        <v>198</v>
      </c>
      <c r="L104" s="274"/>
      <c r="M104" s="187"/>
      <c r="N104" s="187"/>
      <c r="O104" s="187"/>
      <c r="P104" s="187"/>
      <c r="Q104" s="187"/>
    </row>
    <row r="105" spans="1:17" ht="51" customHeight="1" x14ac:dyDescent="0.25">
      <c r="A105" s="280" t="s">
        <v>263</v>
      </c>
      <c r="B105" s="280"/>
      <c r="C105" s="280"/>
      <c r="D105" s="280"/>
      <c r="E105" s="280"/>
      <c r="F105" s="280"/>
      <c r="G105" s="280"/>
      <c r="H105" s="280"/>
      <c r="I105" s="280"/>
      <c r="J105" s="280"/>
      <c r="K105" s="274" t="s">
        <v>71</v>
      </c>
      <c r="L105" s="274"/>
      <c r="M105" s="187"/>
      <c r="N105" s="187"/>
      <c r="O105" s="187"/>
      <c r="P105" s="187"/>
      <c r="Q105" s="187"/>
    </row>
    <row r="106" spans="1:17" ht="66.75" customHeight="1" x14ac:dyDescent="0.25">
      <c r="A106" s="280" t="s">
        <v>264</v>
      </c>
      <c r="B106" s="280"/>
      <c r="C106" s="280"/>
      <c r="D106" s="280"/>
      <c r="E106" s="280"/>
      <c r="F106" s="280"/>
      <c r="G106" s="280"/>
      <c r="H106" s="280"/>
      <c r="I106" s="280"/>
      <c r="J106" s="280"/>
      <c r="K106" s="274" t="s">
        <v>199</v>
      </c>
      <c r="L106" s="274"/>
      <c r="M106" s="187"/>
      <c r="N106" s="187"/>
      <c r="O106" s="187"/>
      <c r="P106" s="187"/>
      <c r="Q106" s="187"/>
    </row>
    <row r="107" spans="1:17" ht="60" customHeight="1" x14ac:dyDescent="0.25">
      <c r="A107" s="280" t="s">
        <v>200</v>
      </c>
      <c r="B107" s="280"/>
      <c r="C107" s="280"/>
      <c r="D107" s="280"/>
      <c r="E107" s="280"/>
      <c r="F107" s="280"/>
      <c r="G107" s="280"/>
      <c r="H107" s="280"/>
      <c r="I107" s="280"/>
      <c r="J107" s="280"/>
      <c r="K107" s="274" t="s">
        <v>201</v>
      </c>
      <c r="L107" s="274"/>
      <c r="M107" s="187"/>
      <c r="N107" s="187"/>
      <c r="O107" s="187"/>
      <c r="P107" s="187"/>
      <c r="Q107" s="187"/>
    </row>
    <row r="108" spans="1:17" ht="42" customHeight="1" x14ac:dyDescent="0.25">
      <c r="A108" s="280" t="s">
        <v>195</v>
      </c>
      <c r="B108" s="280"/>
      <c r="C108" s="280"/>
      <c r="D108" s="280"/>
      <c r="E108" s="280"/>
      <c r="F108" s="280"/>
      <c r="G108" s="280"/>
      <c r="H108" s="280"/>
      <c r="I108" s="280"/>
      <c r="J108" s="280"/>
      <c r="K108" s="274" t="s">
        <v>202</v>
      </c>
      <c r="L108" s="274"/>
      <c r="M108" s="187"/>
      <c r="N108" s="187"/>
      <c r="O108" s="187"/>
      <c r="P108" s="187"/>
      <c r="Q108" s="187"/>
    </row>
    <row r="110" spans="1:17" x14ac:dyDescent="0.25">
      <c r="A110" s="273" t="s">
        <v>207</v>
      </c>
      <c r="B110" s="273"/>
      <c r="C110" s="273"/>
      <c r="D110" s="273"/>
      <c r="E110" s="273"/>
      <c r="F110" s="273"/>
    </row>
    <row r="111" spans="1:17" x14ac:dyDescent="0.25">
      <c r="A111" s="273"/>
      <c r="B111" s="273"/>
      <c r="C111" s="273"/>
      <c r="D111" s="273"/>
      <c r="E111" s="273"/>
      <c r="F111" s="273"/>
    </row>
    <row r="112" spans="1:17" x14ac:dyDescent="0.25">
      <c r="A112" s="273"/>
      <c r="B112" s="273"/>
      <c r="C112" s="273"/>
      <c r="D112" s="273"/>
      <c r="E112" s="273"/>
      <c r="F112" s="273"/>
    </row>
    <row r="113" spans="1:6" x14ac:dyDescent="0.25">
      <c r="A113" s="273"/>
      <c r="B113" s="273"/>
      <c r="C113" s="273"/>
      <c r="D113" s="273"/>
      <c r="E113" s="273"/>
      <c r="F113" s="273"/>
    </row>
    <row r="114" spans="1:6" ht="26.25" customHeight="1" x14ac:dyDescent="0.25">
      <c r="A114" s="273"/>
      <c r="B114" s="273"/>
      <c r="C114" s="273"/>
      <c r="D114" s="273"/>
      <c r="E114" s="273"/>
      <c r="F114" s="273"/>
    </row>
  </sheetData>
  <sheetProtection sheet="1" objects="1" scenarios="1"/>
  <mergeCells count="89">
    <mergeCell ref="A89:A90"/>
    <mergeCell ref="B87:C87"/>
    <mergeCell ref="B88:C88"/>
    <mergeCell ref="J89:O90"/>
    <mergeCell ref="A91:Q94"/>
    <mergeCell ref="D89:I90"/>
    <mergeCell ref="J87:O87"/>
    <mergeCell ref="J88:O88"/>
    <mergeCell ref="D87:I87"/>
    <mergeCell ref="D88:I88"/>
    <mergeCell ref="P86:Q86"/>
    <mergeCell ref="P87:Q87"/>
    <mergeCell ref="P88:Q88"/>
    <mergeCell ref="P89:Q90"/>
    <mergeCell ref="B86:C86"/>
    <mergeCell ref="B89:C90"/>
    <mergeCell ref="J86:O86"/>
    <mergeCell ref="D86:I86"/>
    <mergeCell ref="A1:D1"/>
    <mergeCell ref="A2:D2"/>
    <mergeCell ref="A17:G17"/>
    <mergeCell ref="A18:Q20"/>
    <mergeCell ref="A35:B35"/>
    <mergeCell ref="A21:D21"/>
    <mergeCell ref="C32:D32"/>
    <mergeCell ref="C33:D33"/>
    <mergeCell ref="C34:D34"/>
    <mergeCell ref="A3:Q16"/>
    <mergeCell ref="C35:D35"/>
    <mergeCell ref="C36:D36"/>
    <mergeCell ref="A22:Q31"/>
    <mergeCell ref="A32:B32"/>
    <mergeCell ref="A33:B33"/>
    <mergeCell ref="A34:B34"/>
    <mergeCell ref="E32:F32"/>
    <mergeCell ref="E33:F33"/>
    <mergeCell ref="E34:F34"/>
    <mergeCell ref="E35:F35"/>
    <mergeCell ref="E36:F36"/>
    <mergeCell ref="G32:H32"/>
    <mergeCell ref="G33:H33"/>
    <mergeCell ref="G34:H34"/>
    <mergeCell ref="G35:H35"/>
    <mergeCell ref="G36:H36"/>
    <mergeCell ref="A36:B36"/>
    <mergeCell ref="A39:D39"/>
    <mergeCell ref="A40:Q40"/>
    <mergeCell ref="A47:D47"/>
    <mergeCell ref="A65:D65"/>
    <mergeCell ref="A57:Q63"/>
    <mergeCell ref="A50:C51"/>
    <mergeCell ref="D50:F50"/>
    <mergeCell ref="A56:D56"/>
    <mergeCell ref="A52:C52"/>
    <mergeCell ref="A53:C53"/>
    <mergeCell ref="A54:C54"/>
    <mergeCell ref="B41:M41"/>
    <mergeCell ref="B42:M42"/>
    <mergeCell ref="B43:M43"/>
    <mergeCell ref="B44:M44"/>
    <mergeCell ref="B45:M45"/>
    <mergeCell ref="A48:Q49"/>
    <mergeCell ref="A76:Q82"/>
    <mergeCell ref="A83:A84"/>
    <mergeCell ref="B83:C84"/>
    <mergeCell ref="B85:C85"/>
    <mergeCell ref="A66:Q73"/>
    <mergeCell ref="A75:D75"/>
    <mergeCell ref="P83:Q84"/>
    <mergeCell ref="J83:O84"/>
    <mergeCell ref="P85:Q85"/>
    <mergeCell ref="J85:O85"/>
    <mergeCell ref="D83:I84"/>
    <mergeCell ref="D85:I85"/>
    <mergeCell ref="A110:F114"/>
    <mergeCell ref="K108:L108"/>
    <mergeCell ref="A96:D96"/>
    <mergeCell ref="K107:L107"/>
    <mergeCell ref="A97:Q102"/>
    <mergeCell ref="A106:J106"/>
    <mergeCell ref="A107:J107"/>
    <mergeCell ref="A108:J108"/>
    <mergeCell ref="K103:L103"/>
    <mergeCell ref="K104:L104"/>
    <mergeCell ref="K105:L105"/>
    <mergeCell ref="K106:L106"/>
    <mergeCell ref="A103:J103"/>
    <mergeCell ref="A104:J104"/>
    <mergeCell ref="A105:J10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zoomScale="70" zoomScaleNormal="70" workbookViewId="0">
      <selection activeCell="G30" sqref="G30"/>
    </sheetView>
  </sheetViews>
  <sheetFormatPr baseColWidth="10" defaultColWidth="0" defaultRowHeight="15" zeroHeight="1" x14ac:dyDescent="0.25"/>
  <cols>
    <col min="1" max="1" width="14.28515625" customWidth="1"/>
    <col min="2" max="2" width="14.7109375" customWidth="1"/>
    <col min="3" max="5" width="11.42578125" customWidth="1"/>
    <col min="6" max="6" width="12.28515625" bestFit="1" customWidth="1"/>
    <col min="7" max="8" width="11.42578125" customWidth="1"/>
    <col min="9" max="10" width="0" hidden="1" customWidth="1"/>
    <col min="11" max="16384" width="11.42578125" hidden="1"/>
  </cols>
  <sheetData>
    <row r="1" spans="1:9" x14ac:dyDescent="0.25"/>
    <row r="2" spans="1:9" x14ac:dyDescent="0.25">
      <c r="A2" s="259" t="s">
        <v>282</v>
      </c>
    </row>
    <row r="3" spans="1:9" x14ac:dyDescent="0.25"/>
    <row r="4" spans="1:9" x14ac:dyDescent="0.25">
      <c r="A4" s="347" t="s">
        <v>208</v>
      </c>
      <c r="B4" s="347"/>
      <c r="C4" s="358" t="s">
        <v>285</v>
      </c>
      <c r="D4" s="359"/>
      <c r="E4" s="359"/>
      <c r="F4" s="359"/>
      <c r="G4" s="359"/>
      <c r="H4" s="359"/>
      <c r="I4" s="248"/>
    </row>
    <row r="5" spans="1:9" x14ac:dyDescent="0.25">
      <c r="C5" s="359"/>
      <c r="D5" s="359"/>
      <c r="E5" s="359"/>
      <c r="F5" s="359"/>
      <c r="G5" s="359"/>
      <c r="H5" s="359"/>
      <c r="I5" s="248"/>
    </row>
    <row r="6" spans="1:9" x14ac:dyDescent="0.25">
      <c r="C6" s="359"/>
      <c r="D6" s="359"/>
      <c r="E6" s="359"/>
      <c r="F6" s="359"/>
      <c r="G6" s="359"/>
      <c r="H6" s="359"/>
      <c r="I6" s="248"/>
    </row>
    <row r="7" spans="1:9" x14ac:dyDescent="0.25"/>
    <row r="8" spans="1:9" x14ac:dyDescent="0.25">
      <c r="A8" s="347" t="s">
        <v>209</v>
      </c>
      <c r="B8" s="347"/>
      <c r="C8" s="346"/>
      <c r="D8" s="346"/>
      <c r="E8" s="346"/>
      <c r="F8" s="346"/>
      <c r="G8" s="346"/>
      <c r="H8" s="346"/>
      <c r="I8" s="257"/>
    </row>
    <row r="9" spans="1:9" x14ac:dyDescent="0.25"/>
    <row r="10" spans="1:9" x14ac:dyDescent="0.25">
      <c r="A10" s="347" t="s">
        <v>210</v>
      </c>
      <c r="B10" s="347"/>
      <c r="C10" s="347" t="str">
        <f>datos!X4</f>
        <v>ALBACETE</v>
      </c>
      <c r="D10" s="347"/>
      <c r="E10" s="347"/>
      <c r="F10" s="347"/>
      <c r="G10" s="347"/>
      <c r="H10" s="347"/>
      <c r="I10" s="347"/>
    </row>
    <row r="11" spans="1:9" x14ac:dyDescent="0.25"/>
    <row r="12" spans="1:9" x14ac:dyDescent="0.25">
      <c r="A12" s="348" t="s">
        <v>211</v>
      </c>
      <c r="B12" s="349"/>
      <c r="C12" s="372" t="str">
        <f>datos!D39</f>
        <v>Interior seco (CH1, 2, 3)</v>
      </c>
      <c r="D12" s="373"/>
      <c r="E12" s="374" t="s">
        <v>279</v>
      </c>
      <c r="F12" s="374"/>
      <c r="G12" s="374"/>
      <c r="H12" s="375"/>
      <c r="I12" s="245"/>
    </row>
    <row r="13" spans="1:9" x14ac:dyDescent="0.25">
      <c r="A13" s="205"/>
      <c r="B13" s="205"/>
      <c r="F13" s="207"/>
      <c r="G13" s="207"/>
      <c r="H13" s="207"/>
    </row>
    <row r="14" spans="1:9" x14ac:dyDescent="0.25">
      <c r="A14" s="348" t="s">
        <v>212</v>
      </c>
      <c r="B14" s="349"/>
      <c r="C14" s="236">
        <f>Calculadora!$B$7</f>
        <v>1</v>
      </c>
      <c r="D14" s="240"/>
      <c r="E14" s="240"/>
      <c r="F14" s="241"/>
      <c r="G14" s="241"/>
      <c r="H14" s="242"/>
    </row>
    <row r="15" spans="1:9" x14ac:dyDescent="0.25">
      <c r="F15" s="207"/>
      <c r="G15" s="207"/>
      <c r="H15" s="207"/>
    </row>
    <row r="16" spans="1:9" ht="18" x14ac:dyDescent="0.35">
      <c r="A16" s="348" t="s">
        <v>213</v>
      </c>
      <c r="B16" s="349"/>
      <c r="C16" s="236">
        <f>Calculadora!$B$8</f>
        <v>1</v>
      </c>
      <c r="D16" s="351" t="s">
        <v>214</v>
      </c>
      <c r="E16" s="351"/>
      <c r="F16" s="237" t="str">
        <f>datos!D40</f>
        <v>Este factor no se aplica</v>
      </c>
      <c r="G16" s="238"/>
      <c r="H16" s="239"/>
    </row>
    <row r="17" spans="1:8" x14ac:dyDescent="0.25">
      <c r="D17" s="3"/>
      <c r="E17" s="3"/>
      <c r="F17" s="210"/>
      <c r="G17" s="208"/>
      <c r="H17" s="208"/>
    </row>
    <row r="18" spans="1:8" ht="18" x14ac:dyDescent="0.35">
      <c r="A18" s="348" t="s">
        <v>215</v>
      </c>
      <c r="B18" s="349"/>
      <c r="C18" s="221">
        <f>Calculadora!$B$9</f>
        <v>1</v>
      </c>
      <c r="D18" s="352" t="s">
        <v>219</v>
      </c>
      <c r="E18" s="352"/>
      <c r="F18" s="222" t="str">
        <f>datos!D41</f>
        <v>No aplica</v>
      </c>
      <c r="G18" s="223"/>
      <c r="H18" s="224"/>
    </row>
    <row r="19" spans="1:8" x14ac:dyDescent="0.25">
      <c r="A19" s="215"/>
      <c r="B19" s="216"/>
      <c r="C19" s="216"/>
      <c r="D19" s="353" t="s">
        <v>220</v>
      </c>
      <c r="E19" s="353"/>
      <c r="F19" s="225" t="str">
        <f>datos!D42</f>
        <v>Este factor no se aplica</v>
      </c>
      <c r="G19" s="226"/>
      <c r="H19" s="227"/>
    </row>
    <row r="20" spans="1:8" x14ac:dyDescent="0.25">
      <c r="F20" s="208"/>
      <c r="G20" s="208"/>
      <c r="H20" s="208"/>
    </row>
    <row r="21" spans="1:8" ht="18" x14ac:dyDescent="0.35">
      <c r="A21" s="348" t="s">
        <v>221</v>
      </c>
      <c r="B21" s="349"/>
      <c r="C21" s="228">
        <f>Calculadora!$B$10</f>
        <v>1</v>
      </c>
      <c r="D21" s="350" t="s">
        <v>223</v>
      </c>
      <c r="E21" s="350"/>
      <c r="F21" s="229" t="str">
        <f>datos!D43</f>
        <v>No aplica</v>
      </c>
      <c r="G21" s="223"/>
      <c r="H21" s="224"/>
    </row>
    <row r="22" spans="1:8" x14ac:dyDescent="0.25">
      <c r="A22" s="230"/>
      <c r="B22" s="231"/>
      <c r="C22" s="231"/>
      <c r="D22" s="354" t="s">
        <v>224</v>
      </c>
      <c r="E22" s="354"/>
      <c r="F22" s="232" t="str">
        <f>datos!D44</f>
        <v>Este factor no se aplica</v>
      </c>
      <c r="G22" s="232"/>
      <c r="H22" s="233"/>
    </row>
    <row r="23" spans="1:8" x14ac:dyDescent="0.25">
      <c r="A23" s="215"/>
      <c r="B23" s="216"/>
      <c r="C23" s="216"/>
      <c r="D23" s="355" t="s">
        <v>225</v>
      </c>
      <c r="E23" s="355"/>
      <c r="F23" s="234" t="str">
        <f>datos!D45</f>
        <v>No procede</v>
      </c>
      <c r="G23" s="234"/>
      <c r="H23" s="235"/>
    </row>
    <row r="24" spans="1:8" x14ac:dyDescent="0.25">
      <c r="D24" s="356"/>
      <c r="E24" s="356"/>
      <c r="F24" s="219"/>
      <c r="G24" s="219"/>
      <c r="H24" s="219"/>
    </row>
    <row r="25" spans="1:8" ht="18" x14ac:dyDescent="0.35">
      <c r="A25" s="348" t="s">
        <v>230</v>
      </c>
      <c r="B25" s="349"/>
      <c r="C25" s="236">
        <f>Calculadora!$B$11</f>
        <v>1</v>
      </c>
      <c r="D25" s="357" t="s">
        <v>232</v>
      </c>
      <c r="E25" s="357"/>
      <c r="F25" s="246" t="str">
        <f>datos!D46</f>
        <v>No aplica</v>
      </c>
      <c r="G25" s="246"/>
      <c r="H25" s="247"/>
    </row>
    <row r="26" spans="1:8" x14ac:dyDescent="0.25">
      <c r="D26" s="356"/>
      <c r="E26" s="356"/>
      <c r="F26" s="219"/>
      <c r="G26" s="219"/>
      <c r="H26" s="219"/>
    </row>
    <row r="27" spans="1:8" ht="18" x14ac:dyDescent="0.35">
      <c r="A27" s="348" t="s">
        <v>235</v>
      </c>
      <c r="B27" s="349"/>
      <c r="C27" s="221">
        <f>Calculadora!B12</f>
        <v>1</v>
      </c>
      <c r="D27" s="350" t="s">
        <v>236</v>
      </c>
      <c r="E27" s="350"/>
      <c r="F27" s="229" t="str">
        <f>datos!D47</f>
        <v>Este factor no se aplica</v>
      </c>
      <c r="G27" s="229"/>
      <c r="H27" s="251"/>
    </row>
    <row r="28" spans="1:8" x14ac:dyDescent="0.25">
      <c r="A28" s="215"/>
      <c r="B28" s="216"/>
      <c r="C28" s="216"/>
      <c r="D28" s="355" t="s">
        <v>232</v>
      </c>
      <c r="E28" s="355"/>
      <c r="F28" s="234" t="str">
        <f>datos!D48</f>
        <v>Este factor no se aplica</v>
      </c>
      <c r="G28" s="234"/>
      <c r="H28" s="235"/>
    </row>
    <row r="29" spans="1:8" x14ac:dyDescent="0.25">
      <c r="D29" s="356"/>
      <c r="E29" s="356"/>
      <c r="F29" s="219"/>
      <c r="G29" s="219"/>
      <c r="H29" s="219"/>
    </row>
    <row r="30" spans="1:8" ht="18" x14ac:dyDescent="0.35">
      <c r="A30" s="348" t="s">
        <v>237</v>
      </c>
      <c r="B30" s="360"/>
      <c r="C30" s="236">
        <f>Calculadora!B13</f>
        <v>1</v>
      </c>
      <c r="D30" s="357" t="str">
        <f>datos!D49</f>
        <v>Este factor no se aplica</v>
      </c>
      <c r="E30" s="357"/>
      <c r="F30" s="246"/>
      <c r="G30" s="246"/>
      <c r="H30" s="247"/>
    </row>
    <row r="31" spans="1:8" x14ac:dyDescent="0.25">
      <c r="D31" s="356"/>
      <c r="E31" s="356"/>
      <c r="F31" s="219"/>
      <c r="G31" s="219"/>
      <c r="H31" s="219"/>
    </row>
    <row r="32" spans="1:8" ht="18.75" x14ac:dyDescent="0.3">
      <c r="A32" s="361" t="s">
        <v>244</v>
      </c>
      <c r="B32" s="362"/>
      <c r="C32" s="363"/>
      <c r="D32" s="377">
        <f>Calculadora!B15</f>
        <v>1</v>
      </c>
      <c r="E32" s="378"/>
      <c r="F32" s="378"/>
      <c r="G32" s="378"/>
      <c r="H32" s="379"/>
    </row>
    <row r="33" spans="1:8" x14ac:dyDescent="0.25">
      <c r="D33" s="356"/>
      <c r="E33" s="356"/>
      <c r="F33" s="219"/>
      <c r="G33" s="219"/>
      <c r="H33" s="219"/>
    </row>
    <row r="34" spans="1:8" ht="18.75" x14ac:dyDescent="0.3">
      <c r="A34" s="348" t="s">
        <v>245</v>
      </c>
      <c r="B34" s="360"/>
      <c r="C34" s="349"/>
      <c r="D34" s="364" t="str">
        <f>Calculadora!A16</f>
        <v>Clase Uso 1</v>
      </c>
      <c r="E34" s="364"/>
      <c r="F34" s="364"/>
      <c r="G34" s="364"/>
      <c r="H34" s="364"/>
    </row>
    <row r="35" spans="1:8" x14ac:dyDescent="0.25">
      <c r="D35" s="356"/>
      <c r="E35" s="356"/>
      <c r="F35" s="219"/>
      <c r="G35" s="219"/>
      <c r="H35" s="219"/>
    </row>
    <row r="36" spans="1:8" x14ac:dyDescent="0.25">
      <c r="A36" s="366" t="s">
        <v>247</v>
      </c>
      <c r="B36" s="367"/>
      <c r="C36" s="368"/>
      <c r="D36" s="356"/>
      <c r="E36" s="356"/>
      <c r="F36" s="219"/>
      <c r="G36" s="219"/>
      <c r="H36" s="219"/>
    </row>
    <row r="37" spans="1:8" ht="18" x14ac:dyDescent="0.35">
      <c r="A37" s="369" t="s">
        <v>113</v>
      </c>
      <c r="B37" s="370"/>
      <c r="C37" s="371"/>
      <c r="D37" s="356"/>
      <c r="E37" s="356"/>
      <c r="F37" s="220"/>
      <c r="G37" s="220"/>
      <c r="H37" s="220"/>
    </row>
    <row r="38" spans="1:8" ht="18" x14ac:dyDescent="0.35">
      <c r="A38" s="255" t="s">
        <v>246</v>
      </c>
      <c r="B38" s="381" t="s">
        <v>248</v>
      </c>
      <c r="C38" s="381"/>
      <c r="D38" s="356"/>
      <c r="E38" s="356"/>
      <c r="F38" s="220"/>
      <c r="G38" s="220"/>
      <c r="H38" s="220"/>
    </row>
    <row r="39" spans="1:8" ht="16.5" x14ac:dyDescent="0.3">
      <c r="A39" s="253" t="s">
        <v>125</v>
      </c>
      <c r="B39" s="382" t="s">
        <v>119</v>
      </c>
      <c r="C39" s="382"/>
      <c r="D39" s="356"/>
      <c r="E39" s="356"/>
      <c r="F39" s="345" t="s">
        <v>283</v>
      </c>
      <c r="G39" s="345"/>
      <c r="H39" s="345"/>
    </row>
    <row r="40" spans="1:8" ht="16.5" x14ac:dyDescent="0.3">
      <c r="A40" s="254" t="s">
        <v>116</v>
      </c>
      <c r="B40" s="382" t="s">
        <v>120</v>
      </c>
      <c r="C40" s="382"/>
      <c r="D40" s="356"/>
      <c r="E40" s="356"/>
      <c r="F40" s="345"/>
      <c r="G40" s="345"/>
      <c r="H40" s="345"/>
    </row>
    <row r="41" spans="1:8" ht="16.5" x14ac:dyDescent="0.3">
      <c r="A41" s="254" t="s">
        <v>117</v>
      </c>
      <c r="B41" s="382" t="s">
        <v>122</v>
      </c>
      <c r="C41" s="382"/>
      <c r="D41" s="356"/>
      <c r="E41" s="356"/>
      <c r="F41" s="345"/>
      <c r="G41" s="345"/>
      <c r="H41" s="345"/>
    </row>
    <row r="42" spans="1:8" ht="16.5" x14ac:dyDescent="0.3">
      <c r="A42" s="254" t="s">
        <v>118</v>
      </c>
      <c r="B42" s="382" t="s">
        <v>121</v>
      </c>
      <c r="C42" s="382"/>
      <c r="D42" s="356"/>
      <c r="E42" s="356"/>
      <c r="F42" s="345"/>
      <c r="G42" s="345"/>
      <c r="H42" s="345"/>
    </row>
    <row r="43" spans="1:8" ht="16.5" customHeight="1" x14ac:dyDescent="0.25">
      <c r="A43" s="383" t="s">
        <v>111</v>
      </c>
      <c r="B43" s="380" t="s">
        <v>127</v>
      </c>
      <c r="C43" s="380"/>
      <c r="D43" s="356"/>
      <c r="E43" s="356"/>
      <c r="F43" s="345"/>
      <c r="G43" s="345"/>
      <c r="H43" s="345"/>
    </row>
    <row r="44" spans="1:8" ht="16.5" customHeight="1" x14ac:dyDescent="0.25">
      <c r="A44" s="384"/>
      <c r="B44" s="380"/>
      <c r="C44" s="380"/>
      <c r="D44" s="356"/>
      <c r="E44" s="356"/>
      <c r="F44" s="345"/>
      <c r="G44" s="345"/>
      <c r="H44" s="345"/>
    </row>
    <row r="45" spans="1:8" ht="16.5" x14ac:dyDescent="0.25">
      <c r="D45" s="365" t="s">
        <v>249</v>
      </c>
      <c r="E45" s="365"/>
      <c r="F45" s="376" t="s">
        <v>284</v>
      </c>
      <c r="G45" s="376"/>
      <c r="H45" s="376"/>
    </row>
    <row r="46" spans="1:8" ht="16.5" x14ac:dyDescent="0.25">
      <c r="D46" s="356"/>
      <c r="E46" s="356"/>
      <c r="F46" s="256">
        <f ca="1">TODAY()</f>
        <v>44300</v>
      </c>
      <c r="G46" s="220"/>
      <c r="H46" s="220"/>
    </row>
    <row r="47" spans="1:8" ht="16.5" x14ac:dyDescent="0.25">
      <c r="D47" s="356"/>
      <c r="E47" s="356"/>
      <c r="F47" s="220"/>
      <c r="G47" s="220"/>
      <c r="H47" s="220"/>
    </row>
    <row r="48" spans="1:8" ht="16.5" hidden="1" x14ac:dyDescent="0.25">
      <c r="D48" s="356"/>
      <c r="E48" s="356"/>
      <c r="F48" s="220"/>
      <c r="G48" s="220"/>
      <c r="H48" s="220"/>
    </row>
    <row r="49" spans="6:8" ht="16.5" hidden="1" x14ac:dyDescent="0.25">
      <c r="F49" s="209"/>
      <c r="G49" s="209"/>
      <c r="H49" s="209"/>
    </row>
  </sheetData>
  <sheetProtection sheet="1" objects="1" scenarios="1"/>
  <mergeCells count="60">
    <mergeCell ref="A36:C36"/>
    <mergeCell ref="A37:C37"/>
    <mergeCell ref="C12:D12"/>
    <mergeCell ref="E12:H12"/>
    <mergeCell ref="F45:H45"/>
    <mergeCell ref="A34:C34"/>
    <mergeCell ref="D32:H32"/>
    <mergeCell ref="B43:C44"/>
    <mergeCell ref="B38:C38"/>
    <mergeCell ref="B39:C39"/>
    <mergeCell ref="B40:C40"/>
    <mergeCell ref="B41:C41"/>
    <mergeCell ref="B42:C42"/>
    <mergeCell ref="A43:A44"/>
    <mergeCell ref="D36:E36"/>
    <mergeCell ref="D37:E37"/>
    <mergeCell ref="D46:E46"/>
    <mergeCell ref="D47:E47"/>
    <mergeCell ref="D48:E48"/>
    <mergeCell ref="A25:B25"/>
    <mergeCell ref="C4:H6"/>
    <mergeCell ref="A27:B27"/>
    <mergeCell ref="A30:B30"/>
    <mergeCell ref="A32:C32"/>
    <mergeCell ref="D34:H34"/>
    <mergeCell ref="D40:E40"/>
    <mergeCell ref="D41:E41"/>
    <mergeCell ref="D42:E42"/>
    <mergeCell ref="D43:E43"/>
    <mergeCell ref="D44:E44"/>
    <mergeCell ref="D45:E45"/>
    <mergeCell ref="D35:E35"/>
    <mergeCell ref="D38:E38"/>
    <mergeCell ref="D39:E39"/>
    <mergeCell ref="D28:E28"/>
    <mergeCell ref="D29:E29"/>
    <mergeCell ref="D30:E30"/>
    <mergeCell ref="D31:E31"/>
    <mergeCell ref="D33:E33"/>
    <mergeCell ref="D22:E22"/>
    <mergeCell ref="D23:E23"/>
    <mergeCell ref="D24:E24"/>
    <mergeCell ref="D25:E25"/>
    <mergeCell ref="D26:E26"/>
    <mergeCell ref="F39:H44"/>
    <mergeCell ref="C8:H8"/>
    <mergeCell ref="A4:B4"/>
    <mergeCell ref="A8:B8"/>
    <mergeCell ref="A12:B12"/>
    <mergeCell ref="A14:B14"/>
    <mergeCell ref="A10:B10"/>
    <mergeCell ref="C10:I10"/>
    <mergeCell ref="D27:E27"/>
    <mergeCell ref="A16:B16"/>
    <mergeCell ref="A18:B18"/>
    <mergeCell ref="D16:E16"/>
    <mergeCell ref="D18:E18"/>
    <mergeCell ref="D19:E19"/>
    <mergeCell ref="A21:B21"/>
    <mergeCell ref="D21:E21"/>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2:P40"/>
  <sheetViews>
    <sheetView workbookViewId="0">
      <selection activeCell="G22" sqref="G22:P22"/>
    </sheetView>
  </sheetViews>
  <sheetFormatPr baseColWidth="10" defaultRowHeight="15" x14ac:dyDescent="0.25"/>
  <sheetData>
    <row r="22" spans="1:16" x14ac:dyDescent="0.25">
      <c r="A22" s="347" t="s">
        <v>278</v>
      </c>
      <c r="B22" s="347"/>
      <c r="C22" s="347"/>
      <c r="D22" s="347"/>
      <c r="E22" s="347"/>
      <c r="F22" s="347"/>
      <c r="G22" s="385" t="s">
        <v>277</v>
      </c>
      <c r="H22" s="385"/>
      <c r="I22" s="385"/>
      <c r="J22" s="385"/>
      <c r="K22" s="385"/>
      <c r="L22" s="385"/>
      <c r="M22" s="385"/>
      <c r="N22" s="385"/>
      <c r="O22" s="385"/>
      <c r="P22" s="385"/>
    </row>
    <row r="40" spans="1:16" x14ac:dyDescent="0.25">
      <c r="A40" s="347" t="s">
        <v>276</v>
      </c>
      <c r="B40" s="347"/>
      <c r="C40" s="347"/>
      <c r="D40" s="347"/>
      <c r="E40" s="347"/>
      <c r="F40" s="347"/>
      <c r="J40" s="347" t="s">
        <v>275</v>
      </c>
      <c r="K40" s="347"/>
      <c r="L40" s="347"/>
      <c r="M40" s="347"/>
      <c r="N40" s="347"/>
      <c r="O40" s="347"/>
      <c r="P40" s="347"/>
    </row>
  </sheetData>
  <sheetProtection sheet="1" objects="1" scenarios="1"/>
  <mergeCells count="4">
    <mergeCell ref="A22:F22"/>
    <mergeCell ref="A40:F40"/>
    <mergeCell ref="G22:P22"/>
    <mergeCell ref="J40:P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12CD2528C5F8841B53A96215F48EB0C" ma:contentTypeVersion="3" ma:contentTypeDescription="Create a new document." ma:contentTypeScope="" ma:versionID="35665e7539d1b5fbb5ea39b4e1586c92">
  <xsd:schema xmlns:xsd="http://www.w3.org/2001/XMLSchema" xmlns:xs="http://www.w3.org/2001/XMLSchema" xmlns:p="http://schemas.microsoft.com/office/2006/metadata/properties" xmlns:ns1="http://schemas.microsoft.com/sharepoint/v3" xmlns:ns2="ed4db03f-5c77-48ad-9313-40b20486a51e" targetNamespace="http://schemas.microsoft.com/office/2006/metadata/properties" ma:root="true" ma:fieldsID="f4f46a516420ecf6167c013d7881ee42" ns1:_="" ns2:_="">
    <xsd:import namespace="http://schemas.microsoft.com/sharepoint/v3"/>
    <xsd:import namespace="ed4db03f-5c77-48ad-9313-40b20486a51e"/>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4db03f-5c77-48ad-9313-40b20486a51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d4db03f-5c77-48ad-9313-40b20486a51e">DEZPDW2FZHEQ-1964278380-1</_dlc_DocId>
    <_dlc_DocIdUrl xmlns="ed4db03f-5c77-48ad-9313-40b20486a51e">
      <Url>https://www.inia.es/investigacion/forestal/Productos-forestales/Madera%20y%20corcho/_layouts/15/DocIdRedir.aspx?ID=DEZPDW2FZHEQ-1964278380-1</Url>
      <Description>DEZPDW2FZHEQ-1964278380-1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DF0568-9E08-440E-B005-98B42766F15F}"/>
</file>

<file path=customXml/itemProps2.xml><?xml version="1.0" encoding="utf-8"?>
<ds:datastoreItem xmlns:ds="http://schemas.openxmlformats.org/officeDocument/2006/customXml" ds:itemID="{91FC17DA-1702-40DE-861A-CEE41271270E}"/>
</file>

<file path=customXml/itemProps3.xml><?xml version="1.0" encoding="utf-8"?>
<ds:datastoreItem xmlns:ds="http://schemas.openxmlformats.org/officeDocument/2006/customXml" ds:itemID="{7511FD85-ADA6-49FD-AF06-4AE40327F31D}"/>
</file>

<file path=customXml/itemProps4.xml><?xml version="1.0" encoding="utf-8"?>
<ds:datastoreItem xmlns:ds="http://schemas.openxmlformats.org/officeDocument/2006/customXml" ds:itemID="{5DB35845-6330-407B-A0F2-03541238A1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Calculadora</vt:lpstr>
      <vt:lpstr>datos</vt:lpstr>
      <vt:lpstr>Leyenda</vt:lpstr>
      <vt:lpstr>Informe</vt:lpstr>
      <vt:lpstr>Figuras</vt:lpstr>
      <vt:lpstr>Leyenda!OLE_LINK102</vt:lpstr>
      <vt:lpstr>Leyenda!OLE_LINK33</vt:lpstr>
      <vt:lpstr>Leyenda!OLE_LINK48</vt:lpstr>
      <vt:lpstr>Leyenda!OLE_LINK52</vt:lpstr>
      <vt:lpstr>Leyenda!OLE_LINK97</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Fernandez-Golfin</dc:creator>
  <cp:lastModifiedBy>j</cp:lastModifiedBy>
  <cp:lastPrinted>2020-03-09T15:11:04Z</cp:lastPrinted>
  <dcterms:created xsi:type="dcterms:W3CDTF">2010-09-17T15:47:06Z</dcterms:created>
  <dcterms:modified xsi:type="dcterms:W3CDTF">2021-04-14T11:34:09Z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0x010100012CD2528C5F8841B53A96215F48EB0C</vt:lpwstr>
  </property>
  <property fmtid="{D5CDD505-2E9C-101B-9397-08002B2CF9AE}" pid="3" name="_dlc_DocIdItemGuid">
    <vt:lpwstr>cf2fc3c0-023a-460e-b590-d92cde842e60</vt:lpwstr>
  </property>
</Properties>
</file>